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aten\34_Transformation-Nachaltigkeit\00_publikationen\statusanalyse nachhaltigkeit\"/>
    </mc:Choice>
  </mc:AlternateContent>
  <bookViews>
    <workbookView xWindow="0" yWindow="0" windowWidth="21156" windowHeight="9168"/>
  </bookViews>
  <sheets>
    <sheet name="eingabe" sheetId="2" r:id="rId1"/>
    <sheet name="print" sheetId="3" r:id="rId2"/>
  </sheets>
  <definedNames>
    <definedName name="_xlchart.v1.0" hidden="1">eingabe!$AP$5:$AV$52</definedName>
    <definedName name="_xlchart.v1.1" hidden="1">eingabe!$BJ$5:$BJ$52</definedName>
    <definedName name="_xlchart.v1.2" hidden="1">eingabe!$AP$5:$AV$52</definedName>
    <definedName name="_xlchart.v1.3" hidden="1">eingabe!$AW$5:$AW$52</definedName>
    <definedName name="_xlchart.v1.4" hidden="1">eingabe!$AP$5:$AV$52</definedName>
    <definedName name="_xlchart.v1.5" hidden="1">eingabe!$AW$5:$AW$52</definedName>
    <definedName name="_xlchart.v1.6" hidden="1">eingabe!$AP$5:$AV$52</definedName>
    <definedName name="_xlchart.v1.7" hidden="1">eingabe!$BJ$5:$BJ$52</definedName>
    <definedName name="_xlnm.Print_Area" localSheetId="1">print!$B$2:$H$53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E6" i="3"/>
  <c r="G6" i="3"/>
  <c r="E7" i="3"/>
  <c r="G7" i="3"/>
  <c r="E8" i="3"/>
  <c r="G8" i="3"/>
  <c r="E9" i="3"/>
  <c r="G9" i="3"/>
  <c r="E10" i="3"/>
  <c r="G10" i="3"/>
  <c r="E11" i="3"/>
  <c r="G11" i="3"/>
  <c r="E12" i="3"/>
  <c r="G12" i="3"/>
  <c r="G5" i="3"/>
  <c r="E5" i="3"/>
  <c r="G13" i="3" l="1"/>
  <c r="E14" i="3"/>
  <c r="E13" i="3"/>
  <c r="E14" i="2"/>
  <c r="G13" i="2"/>
  <c r="F6" i="2" l="1"/>
  <c r="F6" i="3" s="1"/>
  <c r="F7" i="2"/>
  <c r="F7" i="3" s="1"/>
  <c r="F8" i="2"/>
  <c r="F8" i="3" s="1"/>
  <c r="F9" i="2"/>
  <c r="F9" i="3" s="1"/>
  <c r="F10" i="2"/>
  <c r="F10" i="3" s="1"/>
  <c r="F11" i="2"/>
  <c r="F11" i="3" s="1"/>
  <c r="F12" i="2"/>
  <c r="F12" i="3" s="1"/>
  <c r="F5" i="2"/>
  <c r="F5" i="3" s="1"/>
  <c r="E13" i="2"/>
  <c r="U25" i="2"/>
  <c r="U6" i="2"/>
  <c r="U7" i="2" s="1"/>
  <c r="V6" i="2"/>
  <c r="V26" i="2" s="1"/>
  <c r="V7" i="2"/>
  <c r="W7" i="2" s="1"/>
  <c r="V8" i="2"/>
  <c r="Y8" i="2" s="1"/>
  <c r="V9" i="2"/>
  <c r="AA9" i="2" s="1"/>
  <c r="V10" i="2"/>
  <c r="W10" i="2" s="1"/>
  <c r="V11" i="2"/>
  <c r="W11" i="2" s="1"/>
  <c r="V12" i="2"/>
  <c r="V32" i="2" s="1"/>
  <c r="V5" i="2"/>
  <c r="Z5" i="2" s="1"/>
  <c r="AB6" i="2" l="1"/>
  <c r="U27" i="2"/>
  <c r="U8" i="2"/>
  <c r="U28" i="2" s="1"/>
  <c r="U26" i="2"/>
  <c r="V25" i="2"/>
  <c r="Y5" i="2"/>
  <c r="X5" i="2"/>
  <c r="X12" i="2"/>
  <c r="W5" i="2"/>
  <c r="AB10" i="2"/>
  <c r="AA5" i="2"/>
  <c r="AB5" i="2"/>
  <c r="X8" i="2"/>
  <c r="V31" i="2"/>
  <c r="Y31" i="2" s="1"/>
  <c r="AA32" i="2"/>
  <c r="Z32" i="2"/>
  <c r="AB32" i="2"/>
  <c r="W32" i="2"/>
  <c r="X32" i="2"/>
  <c r="Y32" i="2"/>
  <c r="W26" i="2"/>
  <c r="X26" i="2"/>
  <c r="Y26" i="2"/>
  <c r="Z26" i="2"/>
  <c r="AA26" i="2"/>
  <c r="AB26" i="2"/>
  <c r="W12" i="2"/>
  <c r="AA10" i="2"/>
  <c r="Y9" i="2"/>
  <c r="W8" i="2"/>
  <c r="AA6" i="2"/>
  <c r="V30" i="2"/>
  <c r="AB11" i="2"/>
  <c r="Z10" i="2"/>
  <c r="X9" i="2"/>
  <c r="AB7" i="2"/>
  <c r="Z6" i="2"/>
  <c r="V29" i="2"/>
  <c r="AA11" i="2"/>
  <c r="Y10" i="2"/>
  <c r="W9" i="2"/>
  <c r="AA7" i="2"/>
  <c r="Y6" i="2"/>
  <c r="V28" i="2"/>
  <c r="AB12" i="2"/>
  <c r="Z11" i="2"/>
  <c r="X10" i="2"/>
  <c r="AB8" i="2"/>
  <c r="Z7" i="2"/>
  <c r="X6" i="2"/>
  <c r="V27" i="2"/>
  <c r="AA12" i="2"/>
  <c r="Y11" i="2"/>
  <c r="AA8" i="2"/>
  <c r="Y7" i="2"/>
  <c r="W6" i="2"/>
  <c r="Z9" i="2"/>
  <c r="Z12" i="2"/>
  <c r="X11" i="2"/>
  <c r="AB9" i="2"/>
  <c r="Z8" i="2"/>
  <c r="X7" i="2"/>
  <c r="Y12" i="2"/>
  <c r="Z31" i="2" l="1"/>
  <c r="W31" i="2"/>
  <c r="AA31" i="2"/>
  <c r="U9" i="2"/>
  <c r="AB31" i="2"/>
  <c r="X31" i="2"/>
  <c r="Y25" i="2"/>
  <c r="Z25" i="2"/>
  <c r="AA25" i="2"/>
  <c r="AB25" i="2"/>
  <c r="W25" i="2"/>
  <c r="X25" i="2"/>
  <c r="Y27" i="2"/>
  <c r="Z27" i="2"/>
  <c r="AA27" i="2"/>
  <c r="AB27" i="2"/>
  <c r="X27" i="2"/>
  <c r="W27" i="2"/>
  <c r="AA28" i="2"/>
  <c r="AB28" i="2"/>
  <c r="W28" i="2"/>
  <c r="X28" i="2"/>
  <c r="Y28" i="2"/>
  <c r="Z28" i="2"/>
  <c r="W29" i="2"/>
  <c r="AB29" i="2"/>
  <c r="X29" i="2"/>
  <c r="Y29" i="2"/>
  <c r="Z29" i="2"/>
  <c r="AA29" i="2"/>
  <c r="W30" i="2"/>
  <c r="X30" i="2"/>
  <c r="Y30" i="2"/>
  <c r="Z30" i="2"/>
  <c r="AA30" i="2"/>
  <c r="AB30" i="2"/>
  <c r="U10" i="2" l="1"/>
  <c r="U29" i="2"/>
  <c r="U11" i="2" l="1"/>
  <c r="U30" i="2"/>
  <c r="U12" i="2" l="1"/>
  <c r="U31" i="2"/>
  <c r="U32" i="2" l="1"/>
  <c r="H9" i="2" s="1"/>
  <c r="H9" i="3" s="1"/>
  <c r="H8" i="2"/>
  <c r="H8" i="3" s="1"/>
  <c r="H11" i="2"/>
  <c r="H11" i="3" s="1"/>
  <c r="H7" i="2" l="1"/>
  <c r="H7" i="3" s="1"/>
  <c r="H5" i="2"/>
  <c r="H5" i="3" s="1"/>
  <c r="AJ4" i="2"/>
  <c r="AD4" i="2"/>
  <c r="AD5" i="2" s="1"/>
  <c r="H6" i="2"/>
  <c r="H6" i="3" s="1"/>
  <c r="H10" i="2"/>
  <c r="H10" i="3" s="1"/>
  <c r="H12" i="2"/>
  <c r="H12" i="3" s="1"/>
  <c r="H13" i="3" l="1"/>
  <c r="AF5" i="2"/>
  <c r="AL5" i="2" s="1"/>
  <c r="H13" i="2"/>
  <c r="AJ5" i="2"/>
  <c r="AE5" i="2" l="1"/>
  <c r="AK5" i="2" s="1"/>
  <c r="AJ6" i="2"/>
  <c r="AD6" i="2"/>
  <c r="AM5" i="2" l="1"/>
  <c r="AW5" i="2" s="1"/>
  <c r="AO5" i="2"/>
  <c r="BB5" i="2" s="1"/>
  <c r="AF6" i="2"/>
  <c r="AD7" i="2"/>
  <c r="AG5" i="2"/>
  <c r="AJ7" i="2"/>
  <c r="AP5" i="2" l="1"/>
  <c r="BC5" i="2" s="1"/>
  <c r="AQ5" i="2"/>
  <c r="BD5" i="2" s="1"/>
  <c r="AR5" i="2"/>
  <c r="BE5" i="2" s="1"/>
  <c r="AS5" i="2"/>
  <c r="BF5" i="2" s="1"/>
  <c r="AT5" i="2"/>
  <c r="BG5" i="2" s="1"/>
  <c r="AU5" i="2"/>
  <c r="BH5" i="2" s="1"/>
  <c r="AV5" i="2"/>
  <c r="BI5" i="2" s="1"/>
  <c r="AF7" i="2"/>
  <c r="AL7" i="2" s="1"/>
  <c r="AE6" i="2"/>
  <c r="AL6" i="2"/>
  <c r="AJ8" i="2"/>
  <c r="AD8" i="2"/>
  <c r="AK6" i="2" l="1"/>
  <c r="AG6" i="2"/>
  <c r="AE7" i="2"/>
  <c r="AF8" i="2"/>
  <c r="AL8" i="2" s="1"/>
  <c r="AJ9" i="2"/>
  <c r="AD9" i="2"/>
  <c r="AF9" i="2" s="1"/>
  <c r="AL9" i="2" s="1"/>
  <c r="AM6" i="2" l="1"/>
  <c r="AW6" i="2" s="1"/>
  <c r="AO6" i="2"/>
  <c r="BB6" i="2" s="1"/>
  <c r="AE8" i="2"/>
  <c r="AG8" i="2" s="1"/>
  <c r="AG7" i="2"/>
  <c r="AK7" i="2"/>
  <c r="AD10" i="2"/>
  <c r="AJ10" i="2"/>
  <c r="AM7" i="2" l="1"/>
  <c r="AW7" i="2" s="1"/>
  <c r="AO7" i="2"/>
  <c r="BB7" i="2" s="1"/>
  <c r="AV6" i="2"/>
  <c r="BI6" i="2" s="1"/>
  <c r="AP6" i="2"/>
  <c r="BC6" i="2" s="1"/>
  <c r="AQ6" i="2"/>
  <c r="BD6" i="2" s="1"/>
  <c r="AU6" i="2"/>
  <c r="BH6" i="2" s="1"/>
  <c r="AR6" i="2"/>
  <c r="BE6" i="2" s="1"/>
  <c r="AS6" i="2"/>
  <c r="BF6" i="2" s="1"/>
  <c r="AT6" i="2"/>
  <c r="BG6" i="2" s="1"/>
  <c r="AF10" i="2"/>
  <c r="AL10" i="2" s="1"/>
  <c r="AE9" i="2"/>
  <c r="AK8" i="2"/>
  <c r="AJ11" i="2"/>
  <c r="AD11" i="2"/>
  <c r="AM8" i="2" l="1"/>
  <c r="AW8" i="2" s="1"/>
  <c r="AO8" i="2"/>
  <c r="BB8" i="2" s="1"/>
  <c r="AU7" i="2"/>
  <c r="BH7" i="2" s="1"/>
  <c r="AV7" i="2"/>
  <c r="BI7" i="2" s="1"/>
  <c r="AT7" i="2"/>
  <c r="BG7" i="2" s="1"/>
  <c r="AP7" i="2"/>
  <c r="BC7" i="2" s="1"/>
  <c r="AQ7" i="2"/>
  <c r="BD7" i="2" s="1"/>
  <c r="AR7" i="2"/>
  <c r="BE7" i="2" s="1"/>
  <c r="AS7" i="2"/>
  <c r="BF7" i="2" s="1"/>
  <c r="AG9" i="2"/>
  <c r="AK9" i="2"/>
  <c r="AF11" i="2"/>
  <c r="AL11" i="2" s="1"/>
  <c r="AD12" i="2"/>
  <c r="AE10" i="2"/>
  <c r="AJ12" i="2"/>
  <c r="AT8" i="2" l="1"/>
  <c r="BG8" i="2" s="1"/>
  <c r="AU8" i="2"/>
  <c r="BH8" i="2" s="1"/>
  <c r="AV8" i="2"/>
  <c r="BI8" i="2" s="1"/>
  <c r="AP8" i="2"/>
  <c r="BC8" i="2" s="1"/>
  <c r="AQ8" i="2"/>
  <c r="BD8" i="2" s="1"/>
  <c r="AS8" i="2"/>
  <c r="BF8" i="2" s="1"/>
  <c r="AR8" i="2"/>
  <c r="BE8" i="2" s="1"/>
  <c r="AM9" i="2"/>
  <c r="AW9" i="2" s="1"/>
  <c r="AO9" i="2"/>
  <c r="BB9" i="2" s="1"/>
  <c r="AF12" i="2"/>
  <c r="AL12" i="2" s="1"/>
  <c r="AG10" i="2"/>
  <c r="AK10" i="2"/>
  <c r="AE11" i="2"/>
  <c r="AJ13" i="2"/>
  <c r="AD13" i="2"/>
  <c r="AM10" i="2" l="1"/>
  <c r="AW10" i="2" s="1"/>
  <c r="BJ10" i="2" s="1"/>
  <c r="AO10" i="2"/>
  <c r="BB10" i="2" s="1"/>
  <c r="AS9" i="2"/>
  <c r="BF9" i="2" s="1"/>
  <c r="AT9" i="2"/>
  <c r="BG9" i="2" s="1"/>
  <c r="AR9" i="2"/>
  <c r="BE9" i="2" s="1"/>
  <c r="AU9" i="2"/>
  <c r="BH9" i="2" s="1"/>
  <c r="AV9" i="2"/>
  <c r="BI9" i="2" s="1"/>
  <c r="AP9" i="2"/>
  <c r="BC9" i="2" s="1"/>
  <c r="AQ9" i="2"/>
  <c r="BD9" i="2" s="1"/>
  <c r="AF13" i="2"/>
  <c r="AL13" i="2" s="1"/>
  <c r="AD14" i="2"/>
  <c r="AK11" i="2"/>
  <c r="AG11" i="2"/>
  <c r="AJ14" i="2"/>
  <c r="AE12" i="2"/>
  <c r="AK12" i="2" s="1"/>
  <c r="AM12" i="2" l="1"/>
  <c r="AW12" i="2" s="1"/>
  <c r="AO12" i="2"/>
  <c r="BB12" i="2" s="1"/>
  <c r="AR10" i="2"/>
  <c r="BE10" i="2" s="1"/>
  <c r="AS10" i="2"/>
  <c r="BF10" i="2" s="1"/>
  <c r="AT10" i="2"/>
  <c r="BG10" i="2" s="1"/>
  <c r="AU10" i="2"/>
  <c r="BH10" i="2" s="1"/>
  <c r="AV10" i="2"/>
  <c r="BI10" i="2" s="1"/>
  <c r="AQ10" i="2"/>
  <c r="BD10" i="2" s="1"/>
  <c r="AP10" i="2"/>
  <c r="BC10" i="2" s="1"/>
  <c r="AM11" i="2"/>
  <c r="AW11" i="2" s="1"/>
  <c r="AO11" i="2"/>
  <c r="BB11" i="2" s="1"/>
  <c r="AF14" i="2"/>
  <c r="AL14" i="2" s="1"/>
  <c r="AJ15" i="2"/>
  <c r="AE13" i="2"/>
  <c r="AD15" i="2"/>
  <c r="AG12" i="2"/>
  <c r="AP12" i="2" l="1"/>
  <c r="BC12" i="2" s="1"/>
  <c r="AQ12" i="2"/>
  <c r="BD12" i="2" s="1"/>
  <c r="AR12" i="2"/>
  <c r="BE12" i="2" s="1"/>
  <c r="AS12" i="2"/>
  <c r="BF12" i="2" s="1"/>
  <c r="AT12" i="2"/>
  <c r="BG12" i="2" s="1"/>
  <c r="AU12" i="2"/>
  <c r="BH12" i="2" s="1"/>
  <c r="AV12" i="2"/>
  <c r="BI12" i="2" s="1"/>
  <c r="AQ11" i="2"/>
  <c r="BD11" i="2" s="1"/>
  <c r="AR11" i="2"/>
  <c r="BE11" i="2" s="1"/>
  <c r="AS11" i="2"/>
  <c r="BF11" i="2" s="1"/>
  <c r="AT11" i="2"/>
  <c r="BG11" i="2" s="1"/>
  <c r="AU11" i="2"/>
  <c r="BH11" i="2" s="1"/>
  <c r="AV11" i="2"/>
  <c r="BI11" i="2" s="1"/>
  <c r="AP11" i="2"/>
  <c r="BC11" i="2" s="1"/>
  <c r="AJ16" i="2"/>
  <c r="AK13" i="2"/>
  <c r="AG13" i="2"/>
  <c r="AE14" i="2"/>
  <c r="AF15" i="2"/>
  <c r="AL15" i="2" s="1"/>
  <c r="AD16" i="2"/>
  <c r="AM13" i="2" l="1"/>
  <c r="AW13" i="2" s="1"/>
  <c r="AO13" i="2"/>
  <c r="BB13" i="2" s="1"/>
  <c r="AE15" i="2"/>
  <c r="AK15" i="2" s="1"/>
  <c r="AD17" i="2"/>
  <c r="AD18" i="2" s="1"/>
  <c r="AJ17" i="2"/>
  <c r="AK14" i="2"/>
  <c r="AG14" i="2"/>
  <c r="AF16" i="2"/>
  <c r="AL16" i="2" s="1"/>
  <c r="AM14" i="2" l="1"/>
  <c r="AW14" i="2" s="1"/>
  <c r="AO14" i="2"/>
  <c r="BB14" i="2" s="1"/>
  <c r="AM15" i="2"/>
  <c r="AW15" i="2" s="1"/>
  <c r="AO15" i="2"/>
  <c r="BB15" i="2" s="1"/>
  <c r="AP13" i="2"/>
  <c r="BC13" i="2" s="1"/>
  <c r="AQ13" i="2"/>
  <c r="BD13" i="2" s="1"/>
  <c r="AR13" i="2"/>
  <c r="BE13" i="2" s="1"/>
  <c r="AV13" i="2"/>
  <c r="BI13" i="2" s="1"/>
  <c r="AS13" i="2"/>
  <c r="BF13" i="2" s="1"/>
  <c r="AT13" i="2"/>
  <c r="BG13" i="2" s="1"/>
  <c r="AU13" i="2"/>
  <c r="BH13" i="2" s="1"/>
  <c r="AJ18" i="2"/>
  <c r="AG15" i="2"/>
  <c r="AF17" i="2"/>
  <c r="AL17" i="2" s="1"/>
  <c r="AD19" i="2"/>
  <c r="AJ19" i="2"/>
  <c r="AE16" i="2"/>
  <c r="AK16" i="2" s="1"/>
  <c r="AF18" i="2"/>
  <c r="AL18" i="2" s="1"/>
  <c r="AU15" i="2" l="1"/>
  <c r="BH15" i="2" s="1"/>
  <c r="AV15" i="2"/>
  <c r="BI15" i="2" s="1"/>
  <c r="AT15" i="2"/>
  <c r="BG15" i="2" s="1"/>
  <c r="AP15" i="2"/>
  <c r="BC15" i="2" s="1"/>
  <c r="AQ15" i="2"/>
  <c r="BD15" i="2" s="1"/>
  <c r="AR15" i="2"/>
  <c r="BE15" i="2" s="1"/>
  <c r="AS15" i="2"/>
  <c r="BF15" i="2" s="1"/>
  <c r="AV14" i="2"/>
  <c r="BI14" i="2" s="1"/>
  <c r="AP14" i="2"/>
  <c r="BC14" i="2" s="1"/>
  <c r="AQ14" i="2"/>
  <c r="BD14" i="2" s="1"/>
  <c r="AR14" i="2"/>
  <c r="BE14" i="2" s="1"/>
  <c r="AU14" i="2"/>
  <c r="BH14" i="2" s="1"/>
  <c r="AS14" i="2"/>
  <c r="BF14" i="2" s="1"/>
  <c r="AT14" i="2"/>
  <c r="BG14" i="2" s="1"/>
  <c r="AM16" i="2"/>
  <c r="AW16" i="2" s="1"/>
  <c r="BJ16" i="2" s="1"/>
  <c r="AO16" i="2"/>
  <c r="BB16" i="2" s="1"/>
  <c r="AF19" i="2"/>
  <c r="AL19" i="2" s="1"/>
  <c r="AD20" i="2"/>
  <c r="AJ20" i="2"/>
  <c r="AE17" i="2"/>
  <c r="AG16" i="2"/>
  <c r="AT16" i="2" l="1"/>
  <c r="BG16" i="2" s="1"/>
  <c r="AU16" i="2"/>
  <c r="BH16" i="2" s="1"/>
  <c r="AV16" i="2"/>
  <c r="BI16" i="2" s="1"/>
  <c r="AP16" i="2"/>
  <c r="BC16" i="2" s="1"/>
  <c r="AQ16" i="2"/>
  <c r="BD16" i="2" s="1"/>
  <c r="AS16" i="2"/>
  <c r="BF16" i="2" s="1"/>
  <c r="AR16" i="2"/>
  <c r="BE16" i="2" s="1"/>
  <c r="AK17" i="2"/>
  <c r="AG17" i="2"/>
  <c r="AF20" i="2"/>
  <c r="AL20" i="2" s="1"/>
  <c r="AD21" i="2"/>
  <c r="AJ21" i="2"/>
  <c r="AE18" i="2"/>
  <c r="AM17" i="2" l="1"/>
  <c r="AW17" i="2" s="1"/>
  <c r="AO17" i="2"/>
  <c r="BB17" i="2" s="1"/>
  <c r="AF21" i="2"/>
  <c r="AL21" i="2" s="1"/>
  <c r="AJ22" i="2"/>
  <c r="AD22" i="2"/>
  <c r="AK18" i="2"/>
  <c r="AG18" i="2"/>
  <c r="AE19" i="2"/>
  <c r="AS17" i="2" l="1"/>
  <c r="BF17" i="2" s="1"/>
  <c r="AT17" i="2"/>
  <c r="BG17" i="2" s="1"/>
  <c r="AU17" i="2"/>
  <c r="BH17" i="2" s="1"/>
  <c r="AV17" i="2"/>
  <c r="BI17" i="2" s="1"/>
  <c r="AR17" i="2"/>
  <c r="BE17" i="2" s="1"/>
  <c r="AP17" i="2"/>
  <c r="BC17" i="2" s="1"/>
  <c r="AQ17" i="2"/>
  <c r="BD17" i="2" s="1"/>
  <c r="AM18" i="2"/>
  <c r="AW18" i="2" s="1"/>
  <c r="AO18" i="2"/>
  <c r="BB18" i="2" s="1"/>
  <c r="AF22" i="2"/>
  <c r="AL22" i="2" s="1"/>
  <c r="AD23" i="2"/>
  <c r="AD24" i="2" s="1"/>
  <c r="AK19" i="2"/>
  <c r="AG19" i="2"/>
  <c r="AE20" i="2"/>
  <c r="AE21" i="2" s="1"/>
  <c r="AJ23" i="2"/>
  <c r="AM19" i="2" l="1"/>
  <c r="AW19" i="2" s="1"/>
  <c r="AO19" i="2"/>
  <c r="BB19" i="2" s="1"/>
  <c r="AR18" i="2"/>
  <c r="BE18" i="2" s="1"/>
  <c r="AS18" i="2"/>
  <c r="BF18" i="2" s="1"/>
  <c r="AT18" i="2"/>
  <c r="BG18" i="2" s="1"/>
  <c r="AU18" i="2"/>
  <c r="BH18" i="2" s="1"/>
  <c r="AV18" i="2"/>
  <c r="BI18" i="2" s="1"/>
  <c r="AQ18" i="2"/>
  <c r="BD18" i="2" s="1"/>
  <c r="AP18" i="2"/>
  <c r="BC18" i="2" s="1"/>
  <c r="AE22" i="2"/>
  <c r="AK22" i="2" s="1"/>
  <c r="AF24" i="2"/>
  <c r="AL24" i="2" s="1"/>
  <c r="AK21" i="2"/>
  <c r="AG21" i="2"/>
  <c r="AF23" i="2"/>
  <c r="AL23" i="2" s="1"/>
  <c r="AJ24" i="2"/>
  <c r="AK20" i="2"/>
  <c r="AG20" i="2"/>
  <c r="AD25" i="2"/>
  <c r="AJ25" i="2"/>
  <c r="AM20" i="2" l="1"/>
  <c r="AW20" i="2" s="1"/>
  <c r="AO20" i="2"/>
  <c r="BB20" i="2" s="1"/>
  <c r="AM21" i="2"/>
  <c r="AW21" i="2" s="1"/>
  <c r="AO21" i="2"/>
  <c r="BB21" i="2" s="1"/>
  <c r="AM22" i="2"/>
  <c r="AW22" i="2" s="1"/>
  <c r="AO22" i="2"/>
  <c r="BB22" i="2" s="1"/>
  <c r="AQ19" i="2"/>
  <c r="BD19" i="2" s="1"/>
  <c r="AR19" i="2"/>
  <c r="BE19" i="2" s="1"/>
  <c r="AS19" i="2"/>
  <c r="BF19" i="2" s="1"/>
  <c r="AT19" i="2"/>
  <c r="BG19" i="2" s="1"/>
  <c r="AU19" i="2"/>
  <c r="BH19" i="2" s="1"/>
  <c r="AV19" i="2"/>
  <c r="BI19" i="2" s="1"/>
  <c r="AP19" i="2"/>
  <c r="BC19" i="2" s="1"/>
  <c r="AG22" i="2"/>
  <c r="AE23" i="2"/>
  <c r="AK23" i="2" s="1"/>
  <c r="AO23" i="2" s="1"/>
  <c r="BB23" i="2" s="1"/>
  <c r="AF25" i="2"/>
  <c r="AL25" i="2" s="1"/>
  <c r="AD26" i="2"/>
  <c r="AJ27" i="2" s="1"/>
  <c r="AJ26" i="2"/>
  <c r="BJ22" i="2" l="1"/>
  <c r="AV22" i="2"/>
  <c r="BI22" i="2" s="1"/>
  <c r="AP22" i="2"/>
  <c r="BC22" i="2" s="1"/>
  <c r="AQ22" i="2"/>
  <c r="BD22" i="2" s="1"/>
  <c r="AU22" i="2"/>
  <c r="BH22" i="2" s="1"/>
  <c r="AR22" i="2"/>
  <c r="BE22" i="2" s="1"/>
  <c r="AS22" i="2"/>
  <c r="BF22" i="2" s="1"/>
  <c r="AT22" i="2"/>
  <c r="BG22" i="2" s="1"/>
  <c r="AP21" i="2"/>
  <c r="BC21" i="2" s="1"/>
  <c r="AQ21" i="2"/>
  <c r="BD21" i="2" s="1"/>
  <c r="AV21" i="2"/>
  <c r="BI21" i="2" s="1"/>
  <c r="AR21" i="2"/>
  <c r="BE21" i="2" s="1"/>
  <c r="AS21" i="2"/>
  <c r="BF21" i="2" s="1"/>
  <c r="AT21" i="2"/>
  <c r="BG21" i="2" s="1"/>
  <c r="AU21" i="2"/>
  <c r="BH21" i="2" s="1"/>
  <c r="AU23" i="2"/>
  <c r="BH23" i="2" s="1"/>
  <c r="AV23" i="2"/>
  <c r="BI23" i="2" s="1"/>
  <c r="AP23" i="2"/>
  <c r="BC23" i="2" s="1"/>
  <c r="AQ23" i="2"/>
  <c r="BD23" i="2" s="1"/>
  <c r="AT23" i="2"/>
  <c r="BG23" i="2" s="1"/>
  <c r="AR23" i="2"/>
  <c r="BE23" i="2" s="1"/>
  <c r="AS23" i="2"/>
  <c r="BF23" i="2" s="1"/>
  <c r="AM23" i="2"/>
  <c r="AW23" i="2" s="1"/>
  <c r="AP20" i="2"/>
  <c r="BC20" i="2" s="1"/>
  <c r="AQ20" i="2"/>
  <c r="BD20" i="2" s="1"/>
  <c r="AR20" i="2"/>
  <c r="BE20" i="2" s="1"/>
  <c r="AS20" i="2"/>
  <c r="BF20" i="2" s="1"/>
  <c r="AT20" i="2"/>
  <c r="BG20" i="2" s="1"/>
  <c r="AU20" i="2"/>
  <c r="BH20" i="2" s="1"/>
  <c r="AV20" i="2"/>
  <c r="BI20" i="2" s="1"/>
  <c r="AE24" i="2"/>
  <c r="AG24" i="2" s="1"/>
  <c r="AG23" i="2"/>
  <c r="AD27" i="2"/>
  <c r="AF26" i="2"/>
  <c r="AL26" i="2" s="1"/>
  <c r="AK24" i="2" l="1"/>
  <c r="AO24" i="2" s="1"/>
  <c r="BB24" i="2" s="1"/>
  <c r="AE25" i="2"/>
  <c r="AE26" i="2" s="1"/>
  <c r="AK26" i="2" s="1"/>
  <c r="AO26" i="2" s="1"/>
  <c r="BB26" i="2" s="1"/>
  <c r="AF27" i="2"/>
  <c r="AL27" i="2" s="1"/>
  <c r="AJ28" i="2"/>
  <c r="AD28" i="2"/>
  <c r="AD29" i="2" s="1"/>
  <c r="AT24" i="2" l="1"/>
  <c r="BG24" i="2" s="1"/>
  <c r="AQ24" i="2"/>
  <c r="BD24" i="2" s="1"/>
  <c r="AP24" i="2"/>
  <c r="BC24" i="2" s="1"/>
  <c r="AR24" i="2"/>
  <c r="BE24" i="2" s="1"/>
  <c r="AV24" i="2"/>
  <c r="BI24" i="2" s="1"/>
  <c r="AS24" i="2"/>
  <c r="BF24" i="2" s="1"/>
  <c r="AU24" i="2"/>
  <c r="BH24" i="2" s="1"/>
  <c r="AM24" i="2"/>
  <c r="AW24" i="2" s="1"/>
  <c r="AK25" i="2"/>
  <c r="AO25" i="2" s="1"/>
  <c r="BB25" i="2" s="1"/>
  <c r="AG25" i="2"/>
  <c r="AR26" i="2"/>
  <c r="BE26" i="2" s="1"/>
  <c r="AS26" i="2"/>
  <c r="BF26" i="2" s="1"/>
  <c r="AT26" i="2"/>
  <c r="BG26" i="2" s="1"/>
  <c r="AU26" i="2"/>
  <c r="BH26" i="2" s="1"/>
  <c r="AV26" i="2"/>
  <c r="BI26" i="2" s="1"/>
  <c r="AQ26" i="2"/>
  <c r="BD26" i="2" s="1"/>
  <c r="AP26" i="2"/>
  <c r="BC26" i="2" s="1"/>
  <c r="AG26" i="2"/>
  <c r="AJ30" i="2"/>
  <c r="AF29" i="2"/>
  <c r="AL29" i="2" s="1"/>
  <c r="AE27" i="2"/>
  <c r="AF28" i="2"/>
  <c r="AL28" i="2" s="1"/>
  <c r="AJ29" i="2"/>
  <c r="AD30" i="2"/>
  <c r="AJ31" i="2" s="1"/>
  <c r="AM26" i="2"/>
  <c r="AW26" i="2" s="1"/>
  <c r="AM25" i="2" l="1"/>
  <c r="AW25" i="2" s="1"/>
  <c r="AS25" i="2"/>
  <c r="BF25" i="2" s="1"/>
  <c r="AT25" i="2"/>
  <c r="BG25" i="2" s="1"/>
  <c r="AU25" i="2"/>
  <c r="BH25" i="2" s="1"/>
  <c r="AR25" i="2"/>
  <c r="BE25" i="2" s="1"/>
  <c r="AV25" i="2"/>
  <c r="BI25" i="2" s="1"/>
  <c r="AP25" i="2"/>
  <c r="BC25" i="2" s="1"/>
  <c r="AQ25" i="2"/>
  <c r="BD25" i="2" s="1"/>
  <c r="AD31" i="2"/>
  <c r="AJ32" i="2" s="1"/>
  <c r="AK27" i="2"/>
  <c r="AG27" i="2"/>
  <c r="AE28" i="2"/>
  <c r="AK28" i="2" s="1"/>
  <c r="AO28" i="2" s="1"/>
  <c r="BB28" i="2" s="1"/>
  <c r="AF30" i="2"/>
  <c r="AL30" i="2" s="1"/>
  <c r="AP28" i="2" l="1"/>
  <c r="BC28" i="2" s="1"/>
  <c r="AQ28" i="2"/>
  <c r="BD28" i="2" s="1"/>
  <c r="AR28" i="2"/>
  <c r="BE28" i="2" s="1"/>
  <c r="AS28" i="2"/>
  <c r="BF28" i="2" s="1"/>
  <c r="AT28" i="2"/>
  <c r="BG28" i="2" s="1"/>
  <c r="AU28" i="2"/>
  <c r="BH28" i="2" s="1"/>
  <c r="AV28" i="2"/>
  <c r="BI28" i="2" s="1"/>
  <c r="AM27" i="2"/>
  <c r="AW27" i="2" s="1"/>
  <c r="AO27" i="2"/>
  <c r="BB27" i="2" s="1"/>
  <c r="AD32" i="2"/>
  <c r="AJ33" i="2" s="1"/>
  <c r="AF31" i="2"/>
  <c r="AL31" i="2" s="1"/>
  <c r="AG28" i="2"/>
  <c r="AE29" i="2"/>
  <c r="AG29" i="2" s="1"/>
  <c r="AM28" i="2"/>
  <c r="AW28" i="2" s="1"/>
  <c r="BJ28" i="2" l="1"/>
  <c r="AQ27" i="2"/>
  <c r="BD27" i="2" s="1"/>
  <c r="AR27" i="2"/>
  <c r="BE27" i="2" s="1"/>
  <c r="AP27" i="2"/>
  <c r="BC27" i="2" s="1"/>
  <c r="AS27" i="2"/>
  <c r="BF27" i="2" s="1"/>
  <c r="AT27" i="2"/>
  <c r="BG27" i="2" s="1"/>
  <c r="AU27" i="2"/>
  <c r="BH27" i="2" s="1"/>
  <c r="AV27" i="2"/>
  <c r="BI27" i="2" s="1"/>
  <c r="AE30" i="2"/>
  <c r="AG30" i="2" s="1"/>
  <c r="AK29" i="2"/>
  <c r="AF32" i="2"/>
  <c r="AL32" i="2" s="1"/>
  <c r="AD33" i="2"/>
  <c r="AM29" i="2" l="1"/>
  <c r="AW29" i="2" s="1"/>
  <c r="AO29" i="2"/>
  <c r="BB29" i="2" s="1"/>
  <c r="AK30" i="2"/>
  <c r="AO30" i="2" s="1"/>
  <c r="BB30" i="2" s="1"/>
  <c r="AE31" i="2"/>
  <c r="AG31" i="2" s="1"/>
  <c r="AF33" i="2"/>
  <c r="AL33" i="2" s="1"/>
  <c r="AJ34" i="2"/>
  <c r="AD34" i="2"/>
  <c r="AK31" i="2"/>
  <c r="AO31" i="2" s="1"/>
  <c r="BB31" i="2" s="1"/>
  <c r="AM30" i="2" l="1"/>
  <c r="AW30" i="2" s="1"/>
  <c r="AU31" i="2"/>
  <c r="BH31" i="2" s="1"/>
  <c r="AV31" i="2"/>
  <c r="BI31" i="2" s="1"/>
  <c r="AP31" i="2"/>
  <c r="BC31" i="2" s="1"/>
  <c r="AQ31" i="2"/>
  <c r="BD31" i="2" s="1"/>
  <c r="AR31" i="2"/>
  <c r="BE31" i="2" s="1"/>
  <c r="AT31" i="2"/>
  <c r="BG31" i="2" s="1"/>
  <c r="AS31" i="2"/>
  <c r="BF31" i="2" s="1"/>
  <c r="AV30" i="2"/>
  <c r="BI30" i="2" s="1"/>
  <c r="AP30" i="2"/>
  <c r="BC30" i="2" s="1"/>
  <c r="AU30" i="2"/>
  <c r="BH30" i="2" s="1"/>
  <c r="AQ30" i="2"/>
  <c r="BD30" i="2" s="1"/>
  <c r="AR30" i="2"/>
  <c r="BE30" i="2" s="1"/>
  <c r="AS30" i="2"/>
  <c r="BF30" i="2" s="1"/>
  <c r="AT30" i="2"/>
  <c r="BG30" i="2" s="1"/>
  <c r="AE32" i="2"/>
  <c r="AG32" i="2" s="1"/>
  <c r="AP29" i="2"/>
  <c r="BC29" i="2" s="1"/>
  <c r="AQ29" i="2"/>
  <c r="BD29" i="2" s="1"/>
  <c r="AR29" i="2"/>
  <c r="BE29" i="2" s="1"/>
  <c r="AS29" i="2"/>
  <c r="BF29" i="2" s="1"/>
  <c r="AV29" i="2"/>
  <c r="BI29" i="2" s="1"/>
  <c r="AT29" i="2"/>
  <c r="BG29" i="2" s="1"/>
  <c r="AU29" i="2"/>
  <c r="BH29" i="2" s="1"/>
  <c r="AD35" i="2"/>
  <c r="AD36" i="2" s="1"/>
  <c r="AF36" i="2" s="1"/>
  <c r="AL36" i="2" s="1"/>
  <c r="AF34" i="2"/>
  <c r="AL34" i="2" s="1"/>
  <c r="AJ35" i="2"/>
  <c r="AM31" i="2"/>
  <c r="AW31" i="2" s="1"/>
  <c r="AE33" i="2" l="1"/>
  <c r="AG33" i="2" s="1"/>
  <c r="AK32" i="2"/>
  <c r="AO32" i="2" s="1"/>
  <c r="BB32" i="2" s="1"/>
  <c r="AD37" i="2"/>
  <c r="AF35" i="2"/>
  <c r="AL35" i="2" s="1"/>
  <c r="AJ36" i="2"/>
  <c r="AJ37" i="2"/>
  <c r="AE34" i="2" l="1"/>
  <c r="AK34" i="2" s="1"/>
  <c r="AO34" i="2" s="1"/>
  <c r="BB34" i="2" s="1"/>
  <c r="AK33" i="2"/>
  <c r="AO33" i="2" s="1"/>
  <c r="BB33" i="2" s="1"/>
  <c r="AT32" i="2"/>
  <c r="BG32" i="2" s="1"/>
  <c r="AU32" i="2"/>
  <c r="BH32" i="2" s="1"/>
  <c r="AS32" i="2"/>
  <c r="BF32" i="2" s="1"/>
  <c r="AV32" i="2"/>
  <c r="BI32" i="2" s="1"/>
  <c r="AP32" i="2"/>
  <c r="BC32" i="2" s="1"/>
  <c r="AQ32" i="2"/>
  <c r="BD32" i="2" s="1"/>
  <c r="AR32" i="2"/>
  <c r="BE32" i="2" s="1"/>
  <c r="AM32" i="2"/>
  <c r="AW32" i="2" s="1"/>
  <c r="AD38" i="2"/>
  <c r="AF38" i="2" s="1"/>
  <c r="AL38" i="2" s="1"/>
  <c r="AJ38" i="2"/>
  <c r="AF37" i="2"/>
  <c r="AL37" i="2" s="1"/>
  <c r="AM33" i="2"/>
  <c r="AW33" i="2" s="1"/>
  <c r="AG34" i="2" l="1"/>
  <c r="AE35" i="2"/>
  <c r="AT33" i="2"/>
  <c r="BG33" i="2" s="1"/>
  <c r="AQ33" i="2"/>
  <c r="BD33" i="2" s="1"/>
  <c r="AV33" i="2"/>
  <c r="BI33" i="2" s="1"/>
  <c r="AR33" i="2"/>
  <c r="BE33" i="2" s="1"/>
  <c r="AS33" i="2"/>
  <c r="BF33" i="2" s="1"/>
  <c r="AP33" i="2"/>
  <c r="BC33" i="2" s="1"/>
  <c r="AU33" i="2"/>
  <c r="BH33" i="2" s="1"/>
  <c r="AR34" i="2"/>
  <c r="BE34" i="2" s="1"/>
  <c r="AS34" i="2"/>
  <c r="BF34" i="2" s="1"/>
  <c r="AT34" i="2"/>
  <c r="BG34" i="2" s="1"/>
  <c r="AU34" i="2"/>
  <c r="BH34" i="2" s="1"/>
  <c r="AV34" i="2"/>
  <c r="BI34" i="2" s="1"/>
  <c r="AQ34" i="2"/>
  <c r="BD34" i="2" s="1"/>
  <c r="AP34" i="2"/>
  <c r="BC34" i="2" s="1"/>
  <c r="AD39" i="2"/>
  <c r="AF39" i="2" s="1"/>
  <c r="AL39" i="2" s="1"/>
  <c r="AJ39" i="2"/>
  <c r="AK35" i="2"/>
  <c r="AO35" i="2" s="1"/>
  <c r="BB35" i="2" s="1"/>
  <c r="AG35" i="2"/>
  <c r="AE36" i="2"/>
  <c r="AM34" i="2"/>
  <c r="AW34" i="2" s="1"/>
  <c r="BJ34" i="2" s="1"/>
  <c r="AQ35" i="2" l="1"/>
  <c r="BD35" i="2" s="1"/>
  <c r="AR35" i="2"/>
  <c r="BE35" i="2" s="1"/>
  <c r="AS35" i="2"/>
  <c r="BF35" i="2" s="1"/>
  <c r="AT35" i="2"/>
  <c r="BG35" i="2" s="1"/>
  <c r="AP35" i="2"/>
  <c r="BC35" i="2" s="1"/>
  <c r="AU35" i="2"/>
  <c r="BH35" i="2" s="1"/>
  <c r="AV35" i="2"/>
  <c r="BI35" i="2" s="1"/>
  <c r="AJ40" i="2"/>
  <c r="AD40" i="2"/>
  <c r="AF40" i="2" s="1"/>
  <c r="AL40" i="2" s="1"/>
  <c r="AK36" i="2"/>
  <c r="AO36" i="2" s="1"/>
  <c r="BB36" i="2" s="1"/>
  <c r="AG36" i="2"/>
  <c r="AE37" i="2"/>
  <c r="AM35" i="2"/>
  <c r="AW35" i="2" s="1"/>
  <c r="AP36" i="2" l="1"/>
  <c r="BC36" i="2" s="1"/>
  <c r="AQ36" i="2"/>
  <c r="BD36" i="2" s="1"/>
  <c r="AR36" i="2"/>
  <c r="BE36" i="2" s="1"/>
  <c r="AS36" i="2"/>
  <c r="BF36" i="2" s="1"/>
  <c r="AT36" i="2"/>
  <c r="BG36" i="2" s="1"/>
  <c r="AU36" i="2"/>
  <c r="BH36" i="2" s="1"/>
  <c r="AV36" i="2"/>
  <c r="BI36" i="2" s="1"/>
  <c r="AJ41" i="2"/>
  <c r="AD41" i="2"/>
  <c r="AF41" i="2" s="1"/>
  <c r="AL41" i="2" s="1"/>
  <c r="AK37" i="2"/>
  <c r="AO37" i="2" s="1"/>
  <c r="BB37" i="2" s="1"/>
  <c r="AG37" i="2"/>
  <c r="AE38" i="2"/>
  <c r="AM36" i="2"/>
  <c r="AW36" i="2" s="1"/>
  <c r="AP37" i="2" l="1"/>
  <c r="BC37" i="2" s="1"/>
  <c r="AQ37" i="2"/>
  <c r="BD37" i="2" s="1"/>
  <c r="AV37" i="2"/>
  <c r="BI37" i="2" s="1"/>
  <c r="AR37" i="2"/>
  <c r="BE37" i="2" s="1"/>
  <c r="AS37" i="2"/>
  <c r="BF37" i="2" s="1"/>
  <c r="AT37" i="2"/>
  <c r="BG37" i="2" s="1"/>
  <c r="AU37" i="2"/>
  <c r="BH37" i="2" s="1"/>
  <c r="AD42" i="2"/>
  <c r="AF42" i="2" s="1"/>
  <c r="AL42" i="2" s="1"/>
  <c r="AJ42" i="2"/>
  <c r="AK38" i="2"/>
  <c r="AO38" i="2" s="1"/>
  <c r="BB38" i="2" s="1"/>
  <c r="AG38" i="2"/>
  <c r="AE39" i="2"/>
  <c r="AM37" i="2"/>
  <c r="AW37" i="2" s="1"/>
  <c r="AV38" i="2" l="1"/>
  <c r="BI38" i="2" s="1"/>
  <c r="AP38" i="2"/>
  <c r="BC38" i="2" s="1"/>
  <c r="AQ38" i="2"/>
  <c r="BD38" i="2" s="1"/>
  <c r="AR38" i="2"/>
  <c r="BE38" i="2" s="1"/>
  <c r="AS38" i="2"/>
  <c r="BF38" i="2" s="1"/>
  <c r="AU38" i="2"/>
  <c r="BH38" i="2" s="1"/>
  <c r="AT38" i="2"/>
  <c r="BG38" i="2" s="1"/>
  <c r="AJ43" i="2"/>
  <c r="AD43" i="2"/>
  <c r="AD44" i="2" s="1"/>
  <c r="AF44" i="2" s="1"/>
  <c r="AL44" i="2" s="1"/>
  <c r="AK39" i="2"/>
  <c r="AO39" i="2" s="1"/>
  <c r="BB39" i="2" s="1"/>
  <c r="AG39" i="2"/>
  <c r="AE40" i="2"/>
  <c r="AM38" i="2"/>
  <c r="AW38" i="2" s="1"/>
  <c r="AU39" i="2" l="1"/>
  <c r="BH39" i="2" s="1"/>
  <c r="AV39" i="2"/>
  <c r="BI39" i="2" s="1"/>
  <c r="AT39" i="2"/>
  <c r="BG39" i="2" s="1"/>
  <c r="AP39" i="2"/>
  <c r="BC39" i="2" s="1"/>
  <c r="AQ39" i="2"/>
  <c r="BD39" i="2" s="1"/>
  <c r="AR39" i="2"/>
  <c r="BE39" i="2" s="1"/>
  <c r="AS39" i="2"/>
  <c r="BF39" i="2" s="1"/>
  <c r="AJ44" i="2"/>
  <c r="AF43" i="2"/>
  <c r="AL43" i="2" s="1"/>
  <c r="AD45" i="2"/>
  <c r="AD46" i="2" s="1"/>
  <c r="AF46" i="2" s="1"/>
  <c r="AL46" i="2" s="1"/>
  <c r="AJ45" i="2"/>
  <c r="AK40" i="2"/>
  <c r="AO40" i="2" s="1"/>
  <c r="BB40" i="2" s="1"/>
  <c r="AG40" i="2"/>
  <c r="AE41" i="2"/>
  <c r="AM39" i="2"/>
  <c r="AW39" i="2" s="1"/>
  <c r="AT40" i="2" l="1"/>
  <c r="BG40" i="2" s="1"/>
  <c r="AU40" i="2"/>
  <c r="BH40" i="2" s="1"/>
  <c r="AV40" i="2"/>
  <c r="BI40" i="2" s="1"/>
  <c r="AP40" i="2"/>
  <c r="BC40" i="2" s="1"/>
  <c r="AS40" i="2"/>
  <c r="BF40" i="2" s="1"/>
  <c r="AQ40" i="2"/>
  <c r="BD40" i="2" s="1"/>
  <c r="AR40" i="2"/>
  <c r="BE40" i="2" s="1"/>
  <c r="AJ46" i="2"/>
  <c r="AJ47" i="2"/>
  <c r="AF45" i="2"/>
  <c r="AL45" i="2" s="1"/>
  <c r="AD47" i="2"/>
  <c r="AD48" i="2" s="1"/>
  <c r="AK41" i="2"/>
  <c r="AO41" i="2" s="1"/>
  <c r="BB41" i="2" s="1"/>
  <c r="AG41" i="2"/>
  <c r="AE42" i="2"/>
  <c r="AM40" i="2"/>
  <c r="AW40" i="2" s="1"/>
  <c r="BJ40" i="2" s="1"/>
  <c r="AS41" i="2" l="1"/>
  <c r="BF41" i="2" s="1"/>
  <c r="AT41" i="2"/>
  <c r="BG41" i="2" s="1"/>
  <c r="AU41" i="2"/>
  <c r="BH41" i="2" s="1"/>
  <c r="AV41" i="2"/>
  <c r="BI41" i="2" s="1"/>
  <c r="AR41" i="2"/>
  <c r="BE41" i="2" s="1"/>
  <c r="AP41" i="2"/>
  <c r="BC41" i="2" s="1"/>
  <c r="AQ41" i="2"/>
  <c r="BD41" i="2" s="1"/>
  <c r="AF47" i="2"/>
  <c r="AL47" i="2" s="1"/>
  <c r="AJ48" i="2"/>
  <c r="AK42" i="2"/>
  <c r="AO42" i="2" s="1"/>
  <c r="BB42" i="2" s="1"/>
  <c r="AG42" i="2"/>
  <c r="AE43" i="2"/>
  <c r="AF48" i="2"/>
  <c r="AL48" i="2" s="1"/>
  <c r="AD49" i="2"/>
  <c r="AJ49" i="2"/>
  <c r="AM41" i="2"/>
  <c r="AW41" i="2" s="1"/>
  <c r="AR42" i="2" l="1"/>
  <c r="BE42" i="2" s="1"/>
  <c r="AS42" i="2"/>
  <c r="BF42" i="2" s="1"/>
  <c r="AT42" i="2"/>
  <c r="BG42" i="2" s="1"/>
  <c r="AQ42" i="2"/>
  <c r="BD42" i="2" s="1"/>
  <c r="AU42" i="2"/>
  <c r="BH42" i="2" s="1"/>
  <c r="AV42" i="2"/>
  <c r="BI42" i="2" s="1"/>
  <c r="AP42" i="2"/>
  <c r="BC42" i="2" s="1"/>
  <c r="AK43" i="2"/>
  <c r="AO43" i="2" s="1"/>
  <c r="BB43" i="2" s="1"/>
  <c r="AG43" i="2"/>
  <c r="AE44" i="2"/>
  <c r="AF49" i="2"/>
  <c r="AL49" i="2" s="1"/>
  <c r="AD50" i="2"/>
  <c r="AJ50" i="2"/>
  <c r="AM42" i="2"/>
  <c r="AW42" i="2" s="1"/>
  <c r="AQ43" i="2" l="1"/>
  <c r="BD43" i="2" s="1"/>
  <c r="AR43" i="2"/>
  <c r="BE43" i="2" s="1"/>
  <c r="AS43" i="2"/>
  <c r="BF43" i="2" s="1"/>
  <c r="AT43" i="2"/>
  <c r="BG43" i="2" s="1"/>
  <c r="AU43" i="2"/>
  <c r="BH43" i="2" s="1"/>
  <c r="AV43" i="2"/>
  <c r="BI43" i="2" s="1"/>
  <c r="AP43" i="2"/>
  <c r="BC43" i="2" s="1"/>
  <c r="AK44" i="2"/>
  <c r="AO44" i="2" s="1"/>
  <c r="BB44" i="2" s="1"/>
  <c r="AG44" i="2"/>
  <c r="AE45" i="2"/>
  <c r="AF50" i="2"/>
  <c r="AL50" i="2" s="1"/>
  <c r="AD51" i="2"/>
  <c r="AJ51" i="2"/>
  <c r="AM43" i="2"/>
  <c r="AW43" i="2" s="1"/>
  <c r="AP44" i="2" l="1"/>
  <c r="BC44" i="2" s="1"/>
  <c r="AQ44" i="2"/>
  <c r="BD44" i="2" s="1"/>
  <c r="AR44" i="2"/>
  <c r="BE44" i="2" s="1"/>
  <c r="AS44" i="2"/>
  <c r="BF44" i="2" s="1"/>
  <c r="AT44" i="2"/>
  <c r="BG44" i="2" s="1"/>
  <c r="AU44" i="2"/>
  <c r="BH44" i="2" s="1"/>
  <c r="AV44" i="2"/>
  <c r="BI44" i="2" s="1"/>
  <c r="AF51" i="2"/>
  <c r="AL51" i="2" s="1"/>
  <c r="AK45" i="2"/>
  <c r="AO45" i="2" s="1"/>
  <c r="BB45" i="2" s="1"/>
  <c r="AG45" i="2"/>
  <c r="AE46" i="2"/>
  <c r="AD52" i="2"/>
  <c r="AJ52" i="2"/>
  <c r="AM44" i="2"/>
  <c r="AW44" i="2" s="1"/>
  <c r="AP45" i="2" l="1"/>
  <c r="BC45" i="2" s="1"/>
  <c r="AV45" i="2"/>
  <c r="BI45" i="2" s="1"/>
  <c r="AQ45" i="2"/>
  <c r="BD45" i="2" s="1"/>
  <c r="AR45" i="2"/>
  <c r="BE45" i="2" s="1"/>
  <c r="AS45" i="2"/>
  <c r="BF45" i="2" s="1"/>
  <c r="AT45" i="2"/>
  <c r="BG45" i="2" s="1"/>
  <c r="AU45" i="2"/>
  <c r="BH45" i="2" s="1"/>
  <c r="AK46" i="2"/>
  <c r="AO46" i="2" s="1"/>
  <c r="BB46" i="2" s="1"/>
  <c r="AG46" i="2"/>
  <c r="AE47" i="2"/>
  <c r="AF52" i="2"/>
  <c r="AL52" i="2" s="1"/>
  <c r="AD53" i="2"/>
  <c r="AJ53" i="2"/>
  <c r="AL53" i="2" s="1"/>
  <c r="AM45" i="2"/>
  <c r="AW45" i="2" s="1"/>
  <c r="AV46" i="2" l="1"/>
  <c r="BI46" i="2" s="1"/>
  <c r="AP46" i="2"/>
  <c r="BC46" i="2" s="1"/>
  <c r="AU46" i="2"/>
  <c r="BH46" i="2" s="1"/>
  <c r="AQ46" i="2"/>
  <c r="BD46" i="2" s="1"/>
  <c r="AR46" i="2"/>
  <c r="BE46" i="2" s="1"/>
  <c r="AS46" i="2"/>
  <c r="BF46" i="2" s="1"/>
  <c r="AT46" i="2"/>
  <c r="BG46" i="2" s="1"/>
  <c r="AK47" i="2"/>
  <c r="AO47" i="2" s="1"/>
  <c r="BB47" i="2" s="1"/>
  <c r="AG47" i="2"/>
  <c r="AE48" i="2"/>
  <c r="AJ54" i="2"/>
  <c r="AL54" i="2" s="1"/>
  <c r="AF53" i="2"/>
  <c r="AD54" i="2"/>
  <c r="AD55" i="2" s="1"/>
  <c r="AE53" i="2"/>
  <c r="AG53" i="2" s="1"/>
  <c r="AM46" i="2"/>
  <c r="AW46" i="2" s="1"/>
  <c r="BJ46" i="2" s="1"/>
  <c r="AU47" i="2" l="1"/>
  <c r="BH47" i="2" s="1"/>
  <c r="AV47" i="2"/>
  <c r="BI47" i="2" s="1"/>
  <c r="AP47" i="2"/>
  <c r="BC47" i="2" s="1"/>
  <c r="AT47" i="2"/>
  <c r="BG47" i="2" s="1"/>
  <c r="AQ47" i="2"/>
  <c r="BD47" i="2" s="1"/>
  <c r="AR47" i="2"/>
  <c r="BE47" i="2" s="1"/>
  <c r="AS47" i="2"/>
  <c r="BF47" i="2" s="1"/>
  <c r="AE54" i="2"/>
  <c r="AG54" i="2" s="1"/>
  <c r="AK48" i="2"/>
  <c r="AO48" i="2" s="1"/>
  <c r="BB48" i="2" s="1"/>
  <c r="AG48" i="2"/>
  <c r="AE49" i="2"/>
  <c r="AJ56" i="2"/>
  <c r="AL56" i="2" s="1"/>
  <c r="AD56" i="2"/>
  <c r="AJ57" i="2" s="1"/>
  <c r="AL57" i="2" s="1"/>
  <c r="AF55" i="2"/>
  <c r="AJ55" i="2"/>
  <c r="AL55" i="2" s="1"/>
  <c r="AF54" i="2"/>
  <c r="AM47" i="2"/>
  <c r="AW47" i="2" s="1"/>
  <c r="AE55" i="2"/>
  <c r="AG55" i="2" s="1"/>
  <c r="AT48" i="2" l="1"/>
  <c r="BG48" i="2" s="1"/>
  <c r="AU48" i="2"/>
  <c r="BH48" i="2" s="1"/>
  <c r="AV48" i="2"/>
  <c r="BI48" i="2" s="1"/>
  <c r="AP48" i="2"/>
  <c r="BC48" i="2" s="1"/>
  <c r="AS48" i="2"/>
  <c r="BF48" i="2" s="1"/>
  <c r="AQ48" i="2"/>
  <c r="BD48" i="2" s="1"/>
  <c r="AR48" i="2"/>
  <c r="BE48" i="2" s="1"/>
  <c r="AK49" i="2"/>
  <c r="AO49" i="2" s="1"/>
  <c r="BB49" i="2" s="1"/>
  <c r="AG49" i="2"/>
  <c r="AE50" i="2"/>
  <c r="AD57" i="2"/>
  <c r="AJ58" i="2" s="1"/>
  <c r="AL58" i="2" s="1"/>
  <c r="AF56" i="2"/>
  <c r="AM48" i="2"/>
  <c r="AW48" i="2" s="1"/>
  <c r="AK53" i="2"/>
  <c r="AE56" i="2"/>
  <c r="AG56" i="2" s="1"/>
  <c r="AS49" i="2" l="1"/>
  <c r="BF49" i="2" s="1"/>
  <c r="AT49" i="2"/>
  <c r="BG49" i="2" s="1"/>
  <c r="AU49" i="2"/>
  <c r="BH49" i="2" s="1"/>
  <c r="AV49" i="2"/>
  <c r="BI49" i="2" s="1"/>
  <c r="AP49" i="2"/>
  <c r="BC49" i="2" s="1"/>
  <c r="AR49" i="2"/>
  <c r="BE49" i="2" s="1"/>
  <c r="AQ49" i="2"/>
  <c r="BD49" i="2" s="1"/>
  <c r="AK50" i="2"/>
  <c r="AO50" i="2" s="1"/>
  <c r="BB50" i="2" s="1"/>
  <c r="AG50" i="2"/>
  <c r="AE51" i="2"/>
  <c r="AD58" i="2"/>
  <c r="AJ59" i="2" s="1"/>
  <c r="AL59" i="2" s="1"/>
  <c r="AF57" i="2"/>
  <c r="AM49" i="2"/>
  <c r="AW49" i="2" s="1"/>
  <c r="AM53" i="2"/>
  <c r="AK54" i="2"/>
  <c r="AE57" i="2"/>
  <c r="AG57" i="2" s="1"/>
  <c r="AR50" i="2" l="1"/>
  <c r="BE50" i="2" s="1"/>
  <c r="AS50" i="2"/>
  <c r="BF50" i="2" s="1"/>
  <c r="AQ50" i="2"/>
  <c r="BD50" i="2" s="1"/>
  <c r="AT50" i="2"/>
  <c r="BG50" i="2" s="1"/>
  <c r="AU50" i="2"/>
  <c r="BH50" i="2" s="1"/>
  <c r="AV50" i="2"/>
  <c r="BI50" i="2" s="1"/>
  <c r="AP50" i="2"/>
  <c r="BC50" i="2" s="1"/>
  <c r="AK59" i="2"/>
  <c r="AM59" i="2"/>
  <c r="AF58" i="2"/>
  <c r="AE58" i="2" s="1"/>
  <c r="AG58" i="2" s="1"/>
  <c r="AK51" i="2"/>
  <c r="AO51" i="2" s="1"/>
  <c r="BB51" i="2" s="1"/>
  <c r="AG51" i="2"/>
  <c r="AE52" i="2"/>
  <c r="AD59" i="2"/>
  <c r="AJ60" i="2" s="1"/>
  <c r="AM60" i="2" s="1"/>
  <c r="AM50" i="2"/>
  <c r="AW50" i="2" s="1"/>
  <c r="AM54" i="2"/>
  <c r="AK55" i="2"/>
  <c r="AQ51" i="2" l="1"/>
  <c r="BD51" i="2" s="1"/>
  <c r="AR51" i="2"/>
  <c r="BE51" i="2" s="1"/>
  <c r="AS51" i="2"/>
  <c r="BF51" i="2" s="1"/>
  <c r="AP51" i="2"/>
  <c r="BC51" i="2" s="1"/>
  <c r="AT51" i="2"/>
  <c r="BG51" i="2" s="1"/>
  <c r="AU51" i="2"/>
  <c r="BH51" i="2" s="1"/>
  <c r="AV51" i="2"/>
  <c r="BI51" i="2" s="1"/>
  <c r="AG52" i="2"/>
  <c r="AK52" i="2"/>
  <c r="AO52" i="2" s="1"/>
  <c r="BB52" i="2" s="1"/>
  <c r="AF59" i="2"/>
  <c r="AK60" i="2"/>
  <c r="AD60" i="2"/>
  <c r="AJ61" i="2" s="1"/>
  <c r="AK61" i="2" s="1"/>
  <c r="AL60" i="2"/>
  <c r="AM51" i="2"/>
  <c r="AW51" i="2" s="1"/>
  <c r="AM55" i="2"/>
  <c r="AK56" i="2"/>
  <c r="AE59" i="2"/>
  <c r="AG59" i="2" s="1"/>
  <c r="AM52" i="2" l="1"/>
  <c r="AW52" i="2" s="1"/>
  <c r="BJ52" i="2" s="1"/>
  <c r="AP52" i="2"/>
  <c r="BC52" i="2" s="1"/>
  <c r="AQ52" i="2"/>
  <c r="BD52" i="2" s="1"/>
  <c r="AR52" i="2"/>
  <c r="BE52" i="2" s="1"/>
  <c r="AS52" i="2"/>
  <c r="BF52" i="2" s="1"/>
  <c r="AT52" i="2"/>
  <c r="BG52" i="2" s="1"/>
  <c r="AU52" i="2"/>
  <c r="BH52" i="2" s="1"/>
  <c r="AV52" i="2"/>
  <c r="BI52" i="2" s="1"/>
  <c r="AD61" i="2"/>
  <c r="AJ62" i="2" s="1"/>
  <c r="AM62" i="2" s="1"/>
  <c r="AF60" i="2"/>
  <c r="AE60" i="2" s="1"/>
  <c r="AM61" i="2"/>
  <c r="AL61" i="2"/>
  <c r="AM56" i="2"/>
  <c r="AK57" i="2"/>
  <c r="AG60" i="2"/>
  <c r="AD62" i="2" l="1"/>
  <c r="AJ63" i="2" s="1"/>
  <c r="AK63" i="2" s="1"/>
  <c r="AK62" i="2"/>
  <c r="AL62" i="2"/>
  <c r="AF61" i="2"/>
  <c r="AM57" i="2"/>
  <c r="AK58" i="2"/>
  <c r="AM58" i="2" s="1"/>
  <c r="AE61" i="2"/>
  <c r="AG61" i="2" s="1"/>
  <c r="AM63" i="2" l="1"/>
  <c r="AD63" i="2"/>
  <c r="AJ64" i="2" s="1"/>
  <c r="AM64" i="2" s="1"/>
  <c r="AF62" i="2"/>
  <c r="AE62" i="2" s="1"/>
  <c r="AL63" i="2"/>
  <c r="AG62" i="2"/>
  <c r="AD64" i="2" l="1"/>
  <c r="AJ65" i="2" s="1"/>
  <c r="AM65" i="2" s="1"/>
  <c r="AK64" i="2"/>
  <c r="AF63" i="2"/>
  <c r="AL64" i="2"/>
  <c r="AE63" i="2"/>
  <c r="AG63" i="2" s="1"/>
  <c r="AF64" i="2" l="1"/>
  <c r="AK65" i="2"/>
  <c r="AL65" i="2"/>
  <c r="AD65" i="2"/>
  <c r="AJ66" i="2" s="1"/>
  <c r="AM66" i="2" s="1"/>
  <c r="AE64" i="2"/>
  <c r="AG64" i="2" s="1"/>
  <c r="AD66" i="2" l="1"/>
  <c r="AJ67" i="2" s="1"/>
  <c r="AK67" i="2" s="1"/>
  <c r="AF65" i="2"/>
  <c r="AE65" i="2" s="1"/>
  <c r="AK66" i="2"/>
  <c r="AL66" i="2"/>
  <c r="AG65" i="2"/>
  <c r="AD67" i="2" l="1"/>
  <c r="AJ68" i="2" s="1"/>
  <c r="AK68" i="2" s="1"/>
  <c r="AF66" i="2"/>
  <c r="AE66" i="2" s="1"/>
  <c r="AL67" i="2"/>
  <c r="AM67" i="2"/>
  <c r="AG66" i="2"/>
  <c r="AF67" i="2"/>
  <c r="AD68" i="2"/>
  <c r="AJ69" i="2" s="1"/>
  <c r="AL68" i="2" l="1"/>
  <c r="AM68" i="2"/>
  <c r="AK69" i="2"/>
  <c r="AM69" i="2"/>
  <c r="AL69" i="2"/>
  <c r="AE67" i="2"/>
  <c r="AG67" i="2" s="1"/>
  <c r="AF68" i="2"/>
  <c r="AD69" i="2"/>
  <c r="AJ70" i="2" s="1"/>
  <c r="AM70" i="2" l="1"/>
  <c r="AK70" i="2"/>
  <c r="AL70" i="2"/>
  <c r="AE68" i="2"/>
  <c r="AG68" i="2" s="1"/>
  <c r="AF69" i="2"/>
  <c r="AD70" i="2"/>
  <c r="AJ71" i="2" s="1"/>
  <c r="AK71" i="2" l="1"/>
  <c r="AM71" i="2"/>
  <c r="AL71" i="2"/>
  <c r="AE69" i="2"/>
  <c r="AG69" i="2" s="1"/>
  <c r="AF70" i="2"/>
  <c r="AE70" i="2" s="1"/>
  <c r="AG70" i="2" s="1"/>
  <c r="AD71" i="2"/>
  <c r="AJ72" i="2" s="1"/>
  <c r="AM72" i="2" l="1"/>
  <c r="AK72" i="2"/>
  <c r="AL72" i="2"/>
  <c r="AF71" i="2"/>
  <c r="AD72" i="2"/>
  <c r="AJ73" i="2" s="1"/>
  <c r="AK73" i="2" l="1"/>
  <c r="AM73" i="2"/>
  <c r="AL73" i="2"/>
  <c r="AE71" i="2"/>
  <c r="AG71" i="2" s="1"/>
  <c r="AF72" i="2"/>
  <c r="AD73" i="2"/>
  <c r="AJ74" i="2" s="1"/>
  <c r="AM74" i="2" l="1"/>
  <c r="AL74" i="2"/>
  <c r="AK74" i="2"/>
  <c r="AE72" i="2"/>
  <c r="AG72" i="2" s="1"/>
  <c r="AF73" i="2"/>
  <c r="AD74" i="2"/>
  <c r="AJ75" i="2" s="1"/>
  <c r="AK75" i="2" l="1"/>
  <c r="AM75" i="2"/>
  <c r="AL75" i="2"/>
  <c r="AE73" i="2"/>
  <c r="AG73" i="2" s="1"/>
  <c r="AF74" i="2"/>
  <c r="AE74" i="2" s="1"/>
  <c r="AD75" i="2"/>
  <c r="AJ76" i="2" s="1"/>
  <c r="AM76" i="2" l="1"/>
  <c r="AL76" i="2"/>
  <c r="AK76" i="2"/>
  <c r="AG74" i="2"/>
  <c r="AF75" i="2"/>
  <c r="AD76" i="2"/>
  <c r="AJ77" i="2" s="1"/>
  <c r="AK77" i="2" l="1"/>
  <c r="AM77" i="2"/>
  <c r="AL77" i="2"/>
  <c r="AE75" i="2"/>
  <c r="AG75" i="2" s="1"/>
  <c r="AF76" i="2"/>
  <c r="AD77" i="2"/>
  <c r="AJ78" i="2" s="1"/>
  <c r="AM78" i="2" l="1"/>
  <c r="AL78" i="2"/>
  <c r="AK78" i="2"/>
  <c r="AE76" i="2"/>
  <c r="AG76" i="2" s="1"/>
  <c r="AE77" i="2"/>
  <c r="AG77" i="2"/>
  <c r="AF77" i="2"/>
  <c r="AD78" i="2"/>
  <c r="AJ79" i="2" s="1"/>
  <c r="AK79" i="2" l="1"/>
  <c r="AM79" i="2"/>
  <c r="AL79" i="2"/>
  <c r="AG78" i="2"/>
  <c r="AE78" i="2"/>
  <c r="AF78" i="2"/>
  <c r="AD79" i="2"/>
  <c r="AJ80" i="2" s="1"/>
  <c r="AM80" i="2" l="1"/>
  <c r="AL80" i="2"/>
  <c r="AK80" i="2"/>
  <c r="AF79" i="2"/>
  <c r="AG79" i="2"/>
  <c r="AE79" i="2"/>
  <c r="AD80" i="2"/>
  <c r="AJ81" i="2" s="1"/>
  <c r="AK81" i="2" l="1"/>
  <c r="AM81" i="2"/>
  <c r="AL81" i="2"/>
  <c r="AG80" i="2"/>
  <c r="AE80" i="2"/>
  <c r="AF80" i="2"/>
  <c r="AD81" i="2"/>
  <c r="AJ82" i="2" s="1"/>
  <c r="AM82" i="2" l="1"/>
  <c r="AK82" i="2"/>
  <c r="AL82" i="2"/>
  <c r="AF81" i="2"/>
  <c r="AG81" i="2"/>
  <c r="AE81" i="2"/>
  <c r="AD82" i="2"/>
  <c r="AJ83" i="2" s="1"/>
  <c r="AK83" i="2" l="1"/>
  <c r="AM83" i="2"/>
  <c r="AL83" i="2"/>
  <c r="AE82" i="2"/>
  <c r="AF82" i="2"/>
  <c r="AG82" i="2"/>
  <c r="AD83" i="2"/>
  <c r="AJ84" i="2" s="1"/>
  <c r="AM84" i="2" l="1"/>
  <c r="AL84" i="2"/>
  <c r="AK84" i="2"/>
  <c r="AE83" i="2"/>
  <c r="AG83" i="2"/>
  <c r="AF83" i="2"/>
  <c r="AD84" i="2"/>
  <c r="AJ85" i="2" s="1"/>
  <c r="AK85" i="2" l="1"/>
  <c r="AM85" i="2"/>
  <c r="AL85" i="2"/>
  <c r="AE84" i="2"/>
  <c r="AF84" i="2"/>
  <c r="AG84" i="2"/>
  <c r="AD85" i="2"/>
  <c r="AJ86" i="2" s="1"/>
  <c r="AM86" i="2" l="1"/>
  <c r="AK86" i="2"/>
  <c r="AL86" i="2"/>
  <c r="AF85" i="2"/>
  <c r="AG85" i="2"/>
  <c r="AE85" i="2"/>
  <c r="AD86" i="2"/>
  <c r="AJ87" i="2" s="1"/>
  <c r="AK87" i="2" l="1"/>
  <c r="AM87" i="2"/>
  <c r="AL87" i="2"/>
  <c r="AE86" i="2"/>
  <c r="AF86" i="2"/>
  <c r="AG86" i="2"/>
  <c r="AD87" i="2"/>
  <c r="AJ88" i="2" s="1"/>
  <c r="AM88" i="2" l="1"/>
  <c r="AK88" i="2"/>
  <c r="AL88" i="2"/>
  <c r="AG87" i="2"/>
  <c r="AE87" i="2"/>
  <c r="AF87" i="2"/>
  <c r="AD88" i="2"/>
  <c r="AJ89" i="2" s="1"/>
  <c r="AK89" i="2" l="1"/>
  <c r="AM89" i="2"/>
  <c r="AL89" i="2"/>
  <c r="AE88" i="2"/>
  <c r="AF88" i="2"/>
  <c r="AG88" i="2"/>
  <c r="AD89" i="2"/>
  <c r="AJ90" i="2" s="1"/>
  <c r="AM90" i="2" l="1"/>
  <c r="AL90" i="2"/>
  <c r="AK90" i="2"/>
  <c r="AG89" i="2"/>
  <c r="AE89" i="2"/>
  <c r="AF89" i="2"/>
  <c r="AD90" i="2"/>
  <c r="AJ91" i="2" s="1"/>
  <c r="AK91" i="2" l="1"/>
  <c r="AM91" i="2"/>
  <c r="AL91" i="2"/>
  <c r="AG90" i="2"/>
  <c r="AE90" i="2"/>
  <c r="AF90" i="2"/>
  <c r="AD91" i="2"/>
  <c r="AJ92" i="2" s="1"/>
  <c r="AM92" i="2" l="1"/>
  <c r="AL92" i="2"/>
  <c r="AK92" i="2"/>
  <c r="AF91" i="2"/>
  <c r="AG91" i="2"/>
  <c r="AE91" i="2"/>
  <c r="AD92" i="2"/>
  <c r="AJ93" i="2" s="1"/>
  <c r="AK93" i="2" l="1"/>
  <c r="AM93" i="2"/>
  <c r="AL93" i="2"/>
  <c r="AE92" i="2"/>
  <c r="AG92" i="2"/>
  <c r="AF92" i="2"/>
  <c r="AD93" i="2"/>
  <c r="AJ94" i="2" s="1"/>
  <c r="AM94" i="2" l="1"/>
  <c r="AL94" i="2"/>
  <c r="AK94" i="2"/>
  <c r="AF93" i="2"/>
  <c r="AG93" i="2"/>
  <c r="AE93" i="2"/>
  <c r="AD94" i="2"/>
  <c r="AJ95" i="2" s="1"/>
  <c r="AK95" i="2" l="1"/>
  <c r="AM95" i="2"/>
  <c r="AL95" i="2"/>
  <c r="AG94" i="2"/>
  <c r="AE94" i="2"/>
  <c r="AF94" i="2"/>
  <c r="AD95" i="2"/>
  <c r="AJ96" i="2" s="1"/>
  <c r="AM96" i="2" l="1"/>
  <c r="AK96" i="2"/>
  <c r="AL96" i="2"/>
  <c r="AE95" i="2"/>
  <c r="AF95" i="2"/>
  <c r="AG95" i="2"/>
  <c r="AD96" i="2"/>
  <c r="AJ97" i="2" s="1"/>
  <c r="AK97" i="2" l="1"/>
  <c r="AM97" i="2"/>
  <c r="AL97" i="2"/>
  <c r="AG96" i="2"/>
  <c r="AE96" i="2"/>
  <c r="AF96" i="2"/>
  <c r="AD97" i="2"/>
  <c r="AJ98" i="2" s="1"/>
  <c r="AM98" i="2" l="1"/>
  <c r="AK98" i="2"/>
  <c r="AL98" i="2"/>
  <c r="AF97" i="2"/>
  <c r="AG97" i="2"/>
  <c r="AE97" i="2"/>
  <c r="AD98" i="2"/>
  <c r="AJ99" i="2" s="1"/>
  <c r="AK99" i="2" l="1"/>
  <c r="AL99" i="2"/>
  <c r="AM99" i="2"/>
  <c r="AE98" i="2"/>
  <c r="AF98" i="2"/>
  <c r="AG98" i="2"/>
  <c r="AD99" i="2"/>
  <c r="AJ100" i="2" s="1"/>
  <c r="AE99" i="2" l="1"/>
  <c r="AF99" i="2"/>
  <c r="AG99" i="2"/>
  <c r="AD100" i="2"/>
  <c r="AD101" i="2" l="1"/>
  <c r="AJ101" i="2"/>
  <c r="AD102" i="2" l="1"/>
  <c r="AJ102" i="2"/>
  <c r="AD103" i="2" l="1"/>
  <c r="AJ103" i="2"/>
  <c r="AD104" i="2" l="1"/>
  <c r="AJ104" i="2"/>
  <c r="AD105" i="2" l="1"/>
  <c r="AJ105" i="2"/>
  <c r="AD106" i="2" l="1"/>
  <c r="AJ106" i="2"/>
  <c r="AD107" i="2" l="1"/>
  <c r="AJ107" i="2"/>
  <c r="AD108" i="2" l="1"/>
  <c r="AJ108" i="2"/>
  <c r="AD109" i="2" l="1"/>
  <c r="AJ109" i="2"/>
  <c r="AD110" i="2" l="1"/>
  <c r="AJ110" i="2"/>
  <c r="AD111" i="2" l="1"/>
  <c r="AJ111" i="2"/>
  <c r="AD112" i="2" l="1"/>
  <c r="AJ112" i="2"/>
  <c r="AD113" i="2" l="1"/>
  <c r="AJ113" i="2"/>
  <c r="AD114" i="2" l="1"/>
  <c r="AJ114" i="2"/>
  <c r="AD115" i="2" l="1"/>
  <c r="AJ115" i="2"/>
  <c r="AD116" i="2" l="1"/>
  <c r="AJ116" i="2"/>
  <c r="AD117" i="2" l="1"/>
  <c r="AJ117" i="2"/>
  <c r="AD118" i="2" l="1"/>
  <c r="AJ118" i="2"/>
  <c r="AD119" i="2" l="1"/>
  <c r="AJ119" i="2"/>
  <c r="AD120" i="2" l="1"/>
  <c r="AJ120" i="2"/>
  <c r="AD121" i="2" l="1"/>
  <c r="AJ121" i="2"/>
  <c r="AD122" i="2" l="1"/>
  <c r="AJ122" i="2"/>
  <c r="AD123" i="2" l="1"/>
  <c r="AJ123" i="2"/>
  <c r="AD124" i="2" l="1"/>
  <c r="AJ124" i="2"/>
  <c r="AD125" i="2" l="1"/>
  <c r="AJ125" i="2"/>
  <c r="AD126" i="2" l="1"/>
  <c r="AJ126" i="2"/>
  <c r="AD127" i="2" l="1"/>
  <c r="AJ127" i="2"/>
  <c r="AD128" i="2" l="1"/>
  <c r="AJ128" i="2"/>
  <c r="AD129" i="2" l="1"/>
  <c r="AJ129" i="2"/>
  <c r="AD130" i="2" l="1"/>
  <c r="AJ130" i="2"/>
  <c r="AD131" i="2" l="1"/>
  <c r="AJ131" i="2"/>
  <c r="AD132" i="2" l="1"/>
  <c r="AJ132" i="2"/>
  <c r="AD133" i="2" l="1"/>
  <c r="AJ133" i="2"/>
  <c r="AD134" i="2" l="1"/>
  <c r="AJ134" i="2"/>
  <c r="AD135" i="2" l="1"/>
  <c r="AJ135" i="2"/>
  <c r="AD136" i="2" l="1"/>
  <c r="AJ136" i="2"/>
  <c r="AD137" i="2" l="1"/>
  <c r="AJ137" i="2"/>
  <c r="AD138" i="2" l="1"/>
  <c r="AJ138" i="2"/>
  <c r="AD139" i="2" l="1"/>
  <c r="AJ139" i="2"/>
  <c r="AD140" i="2" l="1"/>
  <c r="AJ140" i="2"/>
  <c r="AD141" i="2" l="1"/>
  <c r="AJ141" i="2"/>
  <c r="AD142" i="2" l="1"/>
  <c r="AJ142" i="2"/>
  <c r="AD143" i="2" l="1"/>
  <c r="AJ143" i="2"/>
  <c r="AD144" i="2" l="1"/>
  <c r="AJ144" i="2"/>
  <c r="AD145" i="2" l="1"/>
  <c r="AJ145" i="2"/>
  <c r="AD146" i="2" l="1"/>
  <c r="AJ146" i="2"/>
  <c r="AD147" i="2" l="1"/>
  <c r="AJ147" i="2"/>
  <c r="AD148" i="2" l="1"/>
  <c r="AJ148" i="2"/>
  <c r="AD149" i="2" l="1"/>
  <c r="AJ149" i="2"/>
  <c r="AD150" i="2" l="1"/>
  <c r="AJ150" i="2"/>
  <c r="AD151" i="2" l="1"/>
  <c r="AJ151" i="2"/>
  <c r="AD152" i="2" l="1"/>
  <c r="AJ152" i="2"/>
  <c r="AD153" i="2" l="1"/>
  <c r="AJ153" i="2"/>
  <c r="AD154" i="2" l="1"/>
  <c r="AJ154" i="2"/>
  <c r="AD155" i="2" l="1"/>
  <c r="AJ155" i="2"/>
  <c r="AD156" i="2" l="1"/>
  <c r="AJ156" i="2"/>
  <c r="AD157" i="2" l="1"/>
  <c r="AJ157" i="2"/>
  <c r="AD158" i="2" l="1"/>
  <c r="AJ158" i="2"/>
  <c r="AD159" i="2" l="1"/>
  <c r="AJ159" i="2"/>
  <c r="AD160" i="2" l="1"/>
  <c r="AJ160" i="2"/>
  <c r="AD161" i="2" l="1"/>
  <c r="AJ161" i="2"/>
  <c r="AD162" i="2" l="1"/>
  <c r="AJ162" i="2"/>
  <c r="AD163" i="2" l="1"/>
  <c r="AJ163" i="2"/>
  <c r="AD164" i="2" l="1"/>
  <c r="AJ164" i="2"/>
  <c r="AD165" i="2" l="1"/>
  <c r="AJ165" i="2"/>
  <c r="AD166" i="2" l="1"/>
  <c r="AJ166" i="2"/>
  <c r="AD167" i="2" l="1"/>
  <c r="AJ167" i="2"/>
  <c r="AD168" i="2" l="1"/>
  <c r="AJ168" i="2"/>
  <c r="AD169" i="2" l="1"/>
  <c r="AJ169" i="2"/>
  <c r="AD170" i="2" l="1"/>
  <c r="AJ170" i="2"/>
  <c r="AD171" i="2" l="1"/>
  <c r="AJ171" i="2"/>
  <c r="AD172" i="2" l="1"/>
  <c r="AJ172" i="2"/>
  <c r="AD173" i="2" l="1"/>
  <c r="AJ173" i="2"/>
  <c r="AD174" i="2" l="1"/>
  <c r="AJ174" i="2"/>
  <c r="AD175" i="2" l="1"/>
  <c r="AJ175" i="2"/>
  <c r="AD176" i="2" l="1"/>
  <c r="AJ176" i="2"/>
  <c r="AD177" i="2" l="1"/>
  <c r="AJ177" i="2"/>
  <c r="AD178" i="2" l="1"/>
  <c r="AJ178" i="2"/>
  <c r="AD179" i="2" l="1"/>
  <c r="AJ179" i="2"/>
  <c r="AD180" i="2" l="1"/>
  <c r="AJ180" i="2"/>
  <c r="AD181" i="2" l="1"/>
  <c r="AJ181" i="2"/>
  <c r="AD182" i="2" l="1"/>
  <c r="AJ182" i="2"/>
  <c r="AD183" i="2" l="1"/>
  <c r="AJ183" i="2"/>
  <c r="AD184" i="2" l="1"/>
  <c r="AJ184" i="2"/>
  <c r="AD185" i="2" l="1"/>
  <c r="AJ185" i="2"/>
  <c r="AD186" i="2" l="1"/>
  <c r="AJ186" i="2"/>
  <c r="AD187" i="2" l="1"/>
  <c r="AJ187" i="2"/>
  <c r="AD188" i="2" l="1"/>
  <c r="AJ188" i="2"/>
  <c r="AD189" i="2" l="1"/>
  <c r="AJ189" i="2"/>
  <c r="AD190" i="2" l="1"/>
  <c r="AJ190" i="2"/>
  <c r="AD191" i="2" l="1"/>
  <c r="AJ191" i="2"/>
  <c r="AD192" i="2" l="1"/>
  <c r="AJ192" i="2"/>
  <c r="AD193" i="2" l="1"/>
  <c r="AJ193" i="2"/>
</calcChain>
</file>

<file path=xl/sharedStrings.xml><?xml version="1.0" encoding="utf-8"?>
<sst xmlns="http://schemas.openxmlformats.org/spreadsheetml/2006/main" count="84" uniqueCount="40">
  <si>
    <t>PT</t>
  </si>
  <si>
    <t>PM</t>
  </si>
  <si>
    <t>EM</t>
  </si>
  <si>
    <t>RU</t>
  </si>
  <si>
    <t>PE</t>
  </si>
  <si>
    <t>AS</t>
  </si>
  <si>
    <t>DP</t>
  </si>
  <si>
    <t>Prozessmanagement</t>
  </si>
  <si>
    <t>digitale Prozesse</t>
  </si>
  <si>
    <t>Energieeffizienz und -Management</t>
  </si>
  <si>
    <t xml:space="preserve">Ressourceneffizienz und Umweltschutz </t>
  </si>
  <si>
    <t>Arbeitsschutz und Arbeitssicherheit</t>
  </si>
  <si>
    <t>Personalentwicklung &amp; betriebliche Bildung</t>
  </si>
  <si>
    <t>Kürzel</t>
  </si>
  <si>
    <t>Farbe</t>
  </si>
  <si>
    <t>Item</t>
  </si>
  <si>
    <t>Note</t>
  </si>
  <si>
    <t>¢</t>
  </si>
  <si>
    <t>Gewicht</t>
  </si>
  <si>
    <t>SV</t>
  </si>
  <si>
    <t>notenmatrix</t>
  </si>
  <si>
    <t>matrix→reihe</t>
  </si>
  <si>
    <t>notenmatrix gewichtet</t>
  </si>
  <si>
    <t xml:space="preserve">Ø </t>
  </si>
  <si>
    <t>Σ</t>
  </si>
  <si>
    <t>gew.matrix→reihe</t>
  </si>
  <si>
    <t>◌◌◌◌◌</t>
  </si>
  <si>
    <t>●●●●●</t>
  </si>
  <si>
    <t>●◌◌◌◌</t>
  </si>
  <si>
    <t>●●◌◌◌</t>
  </si>
  <si>
    <t>●●●●◌</t>
  </si>
  <si>
    <t>●●●◌◌</t>
  </si>
  <si>
    <t>Bild</t>
  </si>
  <si>
    <t>Strategie| Vision | Innovation</t>
  </si>
  <si>
    <t>Noten-Ø</t>
  </si>
  <si>
    <t>gewichteter Noten-Ø</t>
  </si>
  <si>
    <t>Prozess/Transparenz</t>
  </si>
  <si>
    <t>Firma:</t>
  </si>
  <si>
    <t>Beispiel GmbH</t>
  </si>
  <si>
    <t>Strategie | Vision | Innovation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</si>
</sst>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FF00"/>
      <name val="Wingdings 2"/>
      <family val="1"/>
      <charset val="2"/>
    </font>
    <font>
      <sz val="11"/>
      <color theme="0" tint="-0.34998626667073579"/>
      <name val="Wingdings 2"/>
      <family val="1"/>
      <charset val="2"/>
    </font>
    <font>
      <sz val="11"/>
      <color theme="9" tint="0.39997558519241921"/>
      <name val="Wingdings 2"/>
      <family val="1"/>
      <charset val="2"/>
    </font>
    <font>
      <sz val="11"/>
      <color rgb="FF00FFFF"/>
      <name val="Wingdings 2"/>
      <family val="1"/>
      <charset val="2"/>
    </font>
    <font>
      <sz val="11"/>
      <color rgb="FFFFCC00"/>
      <name val="Wingdings 2"/>
      <family val="1"/>
      <charset val="2"/>
    </font>
    <font>
      <sz val="11"/>
      <color rgb="FF6699FF"/>
      <name val="Wingdings 2"/>
      <family val="1"/>
      <charset val="2"/>
    </font>
    <font>
      <sz val="11"/>
      <color rgb="FFCC66FF"/>
      <name val="Wingdings 2"/>
      <family val="1"/>
      <charset val="2"/>
    </font>
    <font>
      <sz val="11"/>
      <color rgb="FFFF6699"/>
      <name val="Wingdings 2"/>
      <family val="1"/>
      <charset val="2"/>
    </font>
    <font>
      <b/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9999"/>
      <name val="Calibri"/>
      <family val="2"/>
      <scheme val="minor"/>
    </font>
    <font>
      <sz val="11"/>
      <color rgb="FFCC0066"/>
      <name val="Calibri"/>
      <family val="2"/>
      <scheme val="minor"/>
    </font>
    <font>
      <sz val="11"/>
      <color rgb="FF3333CC"/>
      <name val="Calibri"/>
      <family val="2"/>
      <scheme val="minor"/>
    </font>
    <font>
      <sz val="11"/>
      <color theme="6" tint="0.39997558519241921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34998626667073579"/>
      </left>
      <right style="thin">
        <color auto="1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16" fillId="2" borderId="8" xfId="0" applyFont="1" applyFill="1" applyBorder="1" applyAlignment="1" applyProtection="1">
      <alignment horizontal="center"/>
      <protection locked="0"/>
    </xf>
    <xf numFmtId="0" fontId="16" fillId="2" borderId="8" xfId="0" applyFont="1" applyFill="1" applyBorder="1" applyProtection="1">
      <protection locked="0"/>
    </xf>
    <xf numFmtId="0" fontId="22" fillId="2" borderId="9" xfId="0" applyFont="1" applyFill="1" applyBorder="1" applyAlignment="1" applyProtection="1">
      <alignment horizontal="center"/>
      <protection locked="0"/>
    </xf>
    <xf numFmtId="0" fontId="22" fillId="2" borderId="9" xfId="0" applyFont="1" applyFill="1" applyBorder="1" applyProtection="1">
      <protection locked="0"/>
    </xf>
    <xf numFmtId="0" fontId="19" fillId="2" borderId="9" xfId="0" applyFont="1" applyFill="1" applyBorder="1" applyAlignment="1" applyProtection="1">
      <alignment horizontal="center"/>
      <protection locked="0"/>
    </xf>
    <xf numFmtId="0" fontId="19" fillId="2" borderId="9" xfId="0" applyFont="1" applyFill="1" applyBorder="1" applyProtection="1">
      <protection locked="0"/>
    </xf>
    <xf numFmtId="0" fontId="23" fillId="2" borderId="9" xfId="0" applyFont="1" applyFill="1" applyBorder="1" applyAlignment="1" applyProtection="1">
      <alignment horizontal="center"/>
      <protection locked="0"/>
    </xf>
    <xf numFmtId="0" fontId="23" fillId="2" borderId="9" xfId="0" applyFont="1" applyFill="1" applyBorder="1" applyProtection="1">
      <protection locked="0"/>
    </xf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9" xfId="0" applyFont="1" applyFill="1" applyBorder="1" applyProtection="1">
      <protection locked="0"/>
    </xf>
    <xf numFmtId="0" fontId="20" fillId="2" borderId="9" xfId="0" applyFont="1" applyFill="1" applyBorder="1" applyAlignment="1" applyProtection="1">
      <alignment horizontal="center"/>
      <protection locked="0"/>
    </xf>
    <xf numFmtId="0" fontId="20" fillId="2" borderId="9" xfId="0" applyFont="1" applyFill="1" applyBorder="1" applyProtection="1">
      <protection locked="0"/>
    </xf>
    <xf numFmtId="0" fontId="18" fillId="2" borderId="9" xfId="0" applyFont="1" applyFill="1" applyBorder="1" applyAlignment="1" applyProtection="1">
      <alignment horizontal="center"/>
      <protection locked="0"/>
    </xf>
    <xf numFmtId="0" fontId="18" fillId="2" borderId="9" xfId="0" applyFont="1" applyFill="1" applyBorder="1" applyProtection="1">
      <protection locked="0"/>
    </xf>
    <xf numFmtId="0" fontId="17" fillId="2" borderId="24" xfId="0" applyFont="1" applyFill="1" applyBorder="1" applyAlignment="1" applyProtection="1">
      <alignment horizontal="center"/>
      <protection locked="0"/>
    </xf>
    <xf numFmtId="0" fontId="17" fillId="2" borderId="24" xfId="0" applyFont="1" applyFill="1" applyBorder="1" applyProtection="1">
      <protection locked="0"/>
    </xf>
    <xf numFmtId="10" fontId="0" fillId="2" borderId="12" xfId="1" applyNumberFormat="1" applyFont="1" applyFill="1" applyBorder="1" applyAlignment="1" applyProtection="1">
      <alignment horizontal="center"/>
      <protection locked="0"/>
    </xf>
    <xf numFmtId="10" fontId="0" fillId="2" borderId="13" xfId="1" applyNumberFormat="1" applyFont="1" applyFill="1" applyBorder="1" applyAlignment="1" applyProtection="1">
      <alignment horizontal="center"/>
      <protection locked="0"/>
    </xf>
    <xf numFmtId="10" fontId="0" fillId="2" borderId="14" xfId="1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Alignment="1">
      <alignment horizontal="centerContinuous"/>
    </xf>
    <xf numFmtId="0" fontId="0" fillId="3" borderId="0" xfId="0" applyFill="1" applyAlignment="1">
      <alignment horizont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/>
    </xf>
    <xf numFmtId="0" fontId="15" fillId="3" borderId="21" xfId="0" applyFont="1" applyFill="1" applyBorder="1" applyAlignment="1">
      <alignment horizontal="center"/>
    </xf>
    <xf numFmtId="10" fontId="5" fillId="3" borderId="3" xfId="1" applyNumberFormat="1" applyFont="1" applyFill="1" applyBorder="1" applyAlignment="1">
      <alignment horizontal="center"/>
    </xf>
    <xf numFmtId="0" fontId="5" fillId="3" borderId="0" xfId="0" applyFont="1" applyFill="1"/>
    <xf numFmtId="0" fontId="3" fillId="3" borderId="0" xfId="0" applyFont="1" applyFill="1"/>
    <xf numFmtId="0" fontId="13" fillId="3" borderId="4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/>
    </xf>
    <xf numFmtId="10" fontId="5" fillId="3" borderId="5" xfId="1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/>
    </xf>
    <xf numFmtId="10" fontId="5" fillId="3" borderId="7" xfId="1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0" xfId="0" applyFill="1" applyBorder="1"/>
    <xf numFmtId="0" fontId="4" fillId="3" borderId="0" xfId="0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10" fontId="0" fillId="3" borderId="19" xfId="0" applyNumberFormat="1" applyFill="1" applyBorder="1" applyAlignment="1">
      <alignment horizontal="center"/>
    </xf>
    <xf numFmtId="10" fontId="5" fillId="3" borderId="19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/>
    </xf>
    <xf numFmtId="10" fontId="5" fillId="3" borderId="0" xfId="1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24" fillId="3" borderId="2" xfId="0" applyFont="1" applyFill="1" applyBorder="1" applyAlignment="1">
      <alignment horizontal="center" vertical="center"/>
    </xf>
    <xf numFmtId="0" fontId="0" fillId="2" borderId="0" xfId="0" applyFill="1"/>
    <xf numFmtId="0" fontId="24" fillId="2" borderId="2" xfId="0" applyFont="1" applyFill="1" applyBorder="1" applyAlignment="1" applyProtection="1">
      <alignment horizontal="center" vertical="center"/>
    </xf>
    <xf numFmtId="0" fontId="16" fillId="2" borderId="8" xfId="0" applyFont="1" applyFill="1" applyBorder="1" applyAlignment="1" applyProtection="1">
      <alignment horizontal="center"/>
    </xf>
    <xf numFmtId="0" fontId="16" fillId="2" borderId="8" xfId="0" applyFont="1" applyFill="1" applyBorder="1" applyProtection="1"/>
    <xf numFmtId="0" fontId="0" fillId="2" borderId="10" xfId="0" applyFill="1" applyBorder="1" applyAlignment="1" applyProtection="1">
      <alignment horizontal="center"/>
    </xf>
    <xf numFmtId="0" fontId="15" fillId="2" borderId="21" xfId="0" applyFont="1" applyFill="1" applyBorder="1" applyAlignment="1" applyProtection="1">
      <alignment horizontal="center"/>
    </xf>
    <xf numFmtId="10" fontId="0" fillId="2" borderId="12" xfId="1" applyNumberFormat="1" applyFont="1" applyFill="1" applyBorder="1" applyAlignment="1" applyProtection="1">
      <alignment horizontal="center"/>
    </xf>
    <xf numFmtId="10" fontId="5" fillId="2" borderId="3" xfId="1" applyNumberFormat="1" applyFont="1" applyFill="1" applyBorder="1" applyAlignment="1" applyProtection="1">
      <alignment horizontal="center"/>
    </xf>
    <xf numFmtId="0" fontId="13" fillId="2" borderId="4" xfId="0" applyFont="1" applyFill="1" applyBorder="1" applyAlignment="1" applyProtection="1">
      <alignment horizontal="center" vertical="center"/>
    </xf>
    <xf numFmtId="0" fontId="22" fillId="2" borderId="9" xfId="0" applyFont="1" applyFill="1" applyBorder="1" applyAlignment="1" applyProtection="1">
      <alignment horizontal="center"/>
    </xf>
    <xf numFmtId="0" fontId="22" fillId="2" borderId="9" xfId="0" applyFont="1" applyFill="1" applyBorder="1" applyProtection="1"/>
    <xf numFmtId="0" fontId="0" fillId="2" borderId="11" xfId="0" applyFill="1" applyBorder="1" applyAlignment="1" applyProtection="1">
      <alignment horizontal="center"/>
    </xf>
    <xf numFmtId="0" fontId="15" fillId="2" borderId="22" xfId="0" applyFont="1" applyFill="1" applyBorder="1" applyAlignment="1" applyProtection="1">
      <alignment horizontal="center"/>
    </xf>
    <xf numFmtId="10" fontId="0" fillId="2" borderId="13" xfId="1" applyNumberFormat="1" applyFont="1" applyFill="1" applyBorder="1" applyAlignment="1" applyProtection="1">
      <alignment horizontal="center"/>
    </xf>
    <xf numFmtId="10" fontId="5" fillId="2" borderId="5" xfId="1" applyNumberFormat="1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>
      <alignment horizontal="center"/>
    </xf>
    <xf numFmtId="0" fontId="19" fillId="2" borderId="9" xfId="0" applyFont="1" applyFill="1" applyBorder="1" applyProtection="1"/>
    <xf numFmtId="0" fontId="11" fillId="2" borderId="4" xfId="0" applyFont="1" applyFill="1" applyBorder="1" applyAlignment="1" applyProtection="1">
      <alignment horizontal="center" vertical="center"/>
    </xf>
    <xf numFmtId="0" fontId="23" fillId="2" borderId="9" xfId="0" applyFont="1" applyFill="1" applyBorder="1" applyAlignment="1" applyProtection="1">
      <alignment horizontal="center"/>
    </xf>
    <xf numFmtId="0" fontId="23" fillId="2" borderId="9" xfId="0" applyFont="1" applyFill="1" applyBorder="1" applyProtection="1"/>
    <xf numFmtId="0" fontId="9" fillId="2" borderId="4" xfId="0" applyFont="1" applyFill="1" applyBorder="1" applyAlignment="1" applyProtection="1">
      <alignment horizontal="center" vertical="center"/>
    </xf>
    <xf numFmtId="0" fontId="21" fillId="2" borderId="9" xfId="0" applyFont="1" applyFill="1" applyBorder="1" applyAlignment="1" applyProtection="1">
      <alignment horizontal="center"/>
    </xf>
    <xf numFmtId="0" fontId="21" fillId="2" borderId="9" xfId="0" applyFont="1" applyFill="1" applyBorder="1" applyProtection="1"/>
    <xf numFmtId="0" fontId="8" fillId="2" borderId="4" xfId="0" applyFont="1" applyFill="1" applyBorder="1" applyAlignment="1" applyProtection="1">
      <alignment horizontal="center" vertical="center"/>
    </xf>
    <xf numFmtId="0" fontId="20" fillId="2" borderId="9" xfId="0" applyFont="1" applyFill="1" applyBorder="1" applyAlignment="1" applyProtection="1">
      <alignment horizontal="center"/>
    </xf>
    <xf numFmtId="0" fontId="20" fillId="2" borderId="9" xfId="0" applyFont="1" applyFill="1" applyBorder="1" applyProtection="1"/>
    <xf numFmtId="0" fontId="6" fillId="2" borderId="4" xfId="0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center"/>
    </xf>
    <xf numFmtId="0" fontId="18" fillId="2" borderId="9" xfId="0" applyFont="1" applyFill="1" applyBorder="1" applyProtection="1"/>
    <xf numFmtId="0" fontId="10" fillId="2" borderId="6" xfId="0" applyFont="1" applyFill="1" applyBorder="1" applyAlignment="1" applyProtection="1">
      <alignment horizontal="center" vertical="center"/>
    </xf>
    <xf numFmtId="0" fontId="17" fillId="2" borderId="24" xfId="0" applyFont="1" applyFill="1" applyBorder="1" applyAlignment="1" applyProtection="1">
      <alignment horizontal="center"/>
    </xf>
    <xf numFmtId="0" fontId="17" fillId="2" borderId="24" xfId="0" applyFont="1" applyFill="1" applyBorder="1" applyProtection="1"/>
    <xf numFmtId="0" fontId="0" fillId="2" borderId="25" xfId="0" applyFill="1" applyBorder="1" applyAlignment="1" applyProtection="1">
      <alignment horizontal="center"/>
    </xf>
    <xf numFmtId="0" fontId="15" fillId="2" borderId="23" xfId="0" applyFont="1" applyFill="1" applyBorder="1" applyAlignment="1" applyProtection="1">
      <alignment horizontal="center"/>
    </xf>
    <xf numFmtId="10" fontId="0" fillId="2" borderId="14" xfId="1" applyNumberFormat="1" applyFont="1" applyFill="1" applyBorder="1" applyAlignment="1" applyProtection="1">
      <alignment horizontal="center"/>
    </xf>
    <xf numFmtId="10" fontId="5" fillId="2" borderId="7" xfId="1" applyNumberFormat="1" applyFont="1" applyFill="1" applyBorder="1" applyAlignment="1" applyProtection="1">
      <alignment horizontal="center"/>
    </xf>
    <xf numFmtId="0" fontId="0" fillId="2" borderId="19" xfId="0" applyFill="1" applyBorder="1" applyProtection="1"/>
    <xf numFmtId="0" fontId="0" fillId="2" borderId="0" xfId="0" applyFill="1" applyBorder="1" applyProtection="1"/>
    <xf numFmtId="0" fontId="4" fillId="2" borderId="0" xfId="0" applyFont="1" applyFill="1" applyBorder="1" applyAlignment="1" applyProtection="1">
      <alignment horizontal="right"/>
    </xf>
    <xf numFmtId="164" fontId="4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10" fontId="0" fillId="2" borderId="19" xfId="0" applyNumberFormat="1" applyFill="1" applyBorder="1" applyAlignment="1" applyProtection="1">
      <alignment horizontal="center"/>
    </xf>
    <xf numFmtId="10" fontId="5" fillId="2" borderId="19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vertical="center"/>
    </xf>
    <xf numFmtId="0" fontId="0" fillId="2" borderId="0" xfId="0" applyFill="1" applyProtection="1"/>
    <xf numFmtId="164" fontId="4" fillId="2" borderId="0" xfId="0" applyNumberFormat="1" applyFont="1" applyFill="1" applyAlignment="1" applyProtection="1">
      <alignment horizontal="center"/>
    </xf>
    <xf numFmtId="10" fontId="5" fillId="2" borderId="0" xfId="1" applyNumberFormat="1" applyFont="1" applyFill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0" fontId="2" fillId="4" borderId="17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center" vertical="center"/>
    </xf>
    <xf numFmtId="0" fontId="14" fillId="4" borderId="16" xfId="0" applyFont="1" applyFill="1" applyBorder="1" applyAlignment="1" applyProtection="1">
      <alignment horizontal="center"/>
    </xf>
    <xf numFmtId="0" fontId="2" fillId="2" borderId="0" xfId="0" applyFont="1" applyFill="1"/>
    <xf numFmtId="0" fontId="2" fillId="3" borderId="0" xfId="0" applyFont="1" applyFill="1"/>
    <xf numFmtId="0" fontId="0" fillId="2" borderId="5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6699"/>
      <color rgb="FFFFFFFF"/>
      <color rgb="FF3333CC"/>
      <color rgb="FF0066FF"/>
      <color rgb="FFCC0066"/>
      <color rgb="FF009999"/>
      <color rgb="FFFFCC00"/>
      <color rgb="FFFFFF00"/>
      <color rgb="FF66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sunburst" uniqueId="{ED8BF3DD-1289-4374-864A-B31BF112213D}">
          <cx:spPr>
            <a:solidFill>
              <a:schemeClr val="bg2"/>
            </a:solidFill>
            <a:ln>
              <a:solidFill>
                <a:schemeClr val="bg1">
                  <a:lumMod val="65000"/>
                </a:schemeClr>
              </a:solidFill>
            </a:ln>
          </cx:spPr>
          <cx:dataLabels pos="ctr"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de-DE">
                  <a:solidFill>
                    <a:sysClr val="windowText" lastClr="000000"/>
                  </a:solidFill>
                </a:endParaRPr>
              </a:p>
            </cx:txPr>
            <cx:visibility seriesName="0" categoryName="1" value="0"/>
          </cx:dataLabels>
          <cx:dataId val="0"/>
        </cx:series>
      </cx:plotAreaRegion>
    </cx:plotArea>
  </cx:chart>
  <cx:spPr>
    <a:noFill/>
    <a:ln>
      <a:noFill/>
    </a:ln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8740157499999996" b="0.78740157499999996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plotArea>
      <cx:plotAreaRegion>
        <cx:plotSurface>
          <cx:spPr>
            <a:noFill/>
          </cx:spPr>
        </cx:plotSurface>
        <cx:series layoutId="sunburst" uniqueId="{ED8BF3DD-1289-4374-864A-B31BF112213D}">
          <cx:spPr>
            <a:solidFill>
              <a:srgbClr val="00FFFF"/>
            </a:solidFill>
          </cx:spPr>
          <cx:dataPt idx="0">
            <cx:spPr>
              <a:solidFill>
                <a:schemeClr val="accent3">
                  <a:lumMod val="60000"/>
                  <a:lumOff val="40000"/>
                </a:schemeClr>
              </a:solidFill>
            </cx:spPr>
          </cx:dataPt>
          <cx:dataPt idx="7">
            <cx:spPr>
              <a:solidFill>
                <a:srgbClr val="FF6699"/>
              </a:solidFill>
            </cx:spPr>
          </cx:dataPt>
          <cx:dataPt idx="14">
            <cx:spPr>
              <a:solidFill>
                <a:srgbClr val="CC66FF"/>
              </a:solidFill>
            </cx:spPr>
          </cx:dataPt>
          <cx:dataPt idx="21">
            <cx:spPr>
              <a:solidFill>
                <a:srgbClr val="6699FF"/>
              </a:solidFill>
            </cx:spPr>
          </cx:dataPt>
          <cx:dataPt idx="28">
            <cx:spPr>
              <a:solidFill>
                <a:srgbClr val="00FFFF"/>
              </a:solidFill>
            </cx:spPr>
          </cx:dataPt>
          <cx:dataPt idx="35">
            <cx:spPr>
              <a:solidFill>
                <a:schemeClr val="accent6">
                  <a:lumMod val="60000"/>
                  <a:lumOff val="40000"/>
                </a:schemeClr>
              </a:solidFill>
            </cx:spPr>
          </cx:dataPt>
          <cx:dataPt idx="42">
            <cx:spPr>
              <a:solidFill>
                <a:srgbClr val="FFFF00"/>
              </a:solidFill>
            </cx:spPr>
          </cx:dataPt>
          <cx:dataPt idx="49">
            <cx:spPr>
              <a:solidFill>
                <a:srgbClr val="FFCC00"/>
              </a:solidFill>
            </cx:spPr>
          </cx:dataPt>
          <cx:dataLabels pos="ctr"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de-DE">
                  <a:solidFill>
                    <a:sysClr val="windowText" lastClr="000000"/>
                  </a:solidFill>
                </a:endParaRPr>
              </a:p>
            </cx:txPr>
            <cx:visibility seriesName="0" categoryName="1" value="0"/>
          </cx:dataLabels>
          <cx:dataId val="0"/>
        </cx:series>
      </cx:plotAreaRegion>
    </cx:plotArea>
  </cx:chart>
  <cx:spPr>
    <a:noFill/>
    <a:ln>
      <a:noFill/>
    </a:ln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8740157499999996" b="0.78740157499999996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plotArea>
      <cx:plotAreaRegion>
        <cx:series layoutId="sunburst" uniqueId="{ED8BF3DD-1289-4374-864A-B31BF112213D}">
          <cx:spPr>
            <a:solidFill>
              <a:sysClr val="window" lastClr="FFFFFF"/>
            </a:solidFill>
            <a:ln>
              <a:solidFill>
                <a:schemeClr val="bg1">
                  <a:lumMod val="65000"/>
                </a:schemeClr>
              </a:solidFill>
            </a:ln>
          </cx:spPr>
          <cx:dataLabels pos="ctr"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de-DE">
                  <a:solidFill>
                    <a:sysClr val="windowText" lastClr="000000"/>
                  </a:solidFill>
                </a:endParaRPr>
              </a:p>
            </cx:txPr>
            <cx:visibility seriesName="0" categoryName="1" value="0"/>
          </cx:dataLabels>
          <cx:dataId val="0"/>
        </cx:series>
      </cx:plotAreaRegion>
    </cx:plotArea>
  </cx:chart>
  <cx:spPr>
    <a:noFill/>
    <a:ln>
      <a:noFill/>
    </a:ln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8740157499999996" b="0.78740157499999996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plotArea>
      <cx:plotAreaRegion>
        <cx:plotSurface>
          <cx:spPr>
            <a:noFill/>
          </cx:spPr>
        </cx:plotSurface>
        <cx:series layoutId="sunburst" uniqueId="{ED8BF3DD-1289-4374-864A-B31BF112213D}">
          <cx:spPr>
            <a:solidFill>
              <a:srgbClr val="00FFFF"/>
            </a:solidFill>
          </cx:spPr>
          <cx:dataPt idx="0">
            <cx:spPr>
              <a:solidFill>
                <a:schemeClr val="accent3">
                  <a:lumMod val="60000"/>
                  <a:lumOff val="40000"/>
                </a:schemeClr>
              </a:solidFill>
            </cx:spPr>
          </cx:dataPt>
          <cx:dataPt idx="7">
            <cx:spPr>
              <a:solidFill>
                <a:srgbClr val="FF6699"/>
              </a:solidFill>
            </cx:spPr>
          </cx:dataPt>
          <cx:dataPt idx="14">
            <cx:spPr>
              <a:solidFill>
                <a:srgbClr val="CC66FF"/>
              </a:solidFill>
            </cx:spPr>
          </cx:dataPt>
          <cx:dataPt idx="21">
            <cx:spPr>
              <a:solidFill>
                <a:srgbClr val="6699FF"/>
              </a:solidFill>
            </cx:spPr>
          </cx:dataPt>
          <cx:dataPt idx="28">
            <cx:spPr>
              <a:solidFill>
                <a:srgbClr val="00FFFF"/>
              </a:solidFill>
            </cx:spPr>
          </cx:dataPt>
          <cx:dataPt idx="35">
            <cx:spPr>
              <a:solidFill>
                <a:schemeClr val="accent6">
                  <a:lumMod val="60000"/>
                  <a:lumOff val="40000"/>
                </a:schemeClr>
              </a:solidFill>
            </cx:spPr>
          </cx:dataPt>
          <cx:dataPt idx="42">
            <cx:spPr>
              <a:solidFill>
                <a:srgbClr val="FFFF00"/>
              </a:solidFill>
            </cx:spPr>
          </cx:dataPt>
          <cx:dataPt idx="49">
            <cx:spPr>
              <a:solidFill>
                <a:srgbClr val="FFCC00"/>
              </a:solidFill>
            </cx:spPr>
          </cx:dataPt>
          <cx:dataLabels pos="ctr"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de-DE">
                  <a:solidFill>
                    <a:sysClr val="windowText" lastClr="000000"/>
                  </a:solidFill>
                </a:endParaRPr>
              </a:p>
            </cx:txPr>
            <cx:visibility seriesName="0" categoryName="1" value="0"/>
          </cx:dataLabels>
          <cx:dataId val="0"/>
        </cx:series>
      </cx:plotAreaRegion>
    </cx:plotArea>
  </cx:chart>
  <cx:spPr>
    <a:noFill/>
    <a:ln>
      <a:noFill/>
    </a:ln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8740157499999996" b="0.78740157499999996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770404</xdr:colOff>
      <xdr:row>0</xdr:row>
      <xdr:rowOff>1336</xdr:rowOff>
    </xdr:from>
    <xdr:to>
      <xdr:col>14</xdr:col>
      <xdr:colOff>0</xdr:colOff>
      <xdr:row>23</xdr:row>
      <xdr:rowOff>0</xdr:rowOff>
    </xdr:to>
    <xdr:grpSp>
      <xdr:nvGrpSpPr>
        <xdr:cNvPr id="8" name="Gruppieren 7"/>
        <xdr:cNvGrpSpPr/>
      </xdr:nvGrpSpPr>
      <xdr:grpSpPr>
        <a:xfrm>
          <a:off x="6226324" y="1336"/>
          <a:ext cx="4776956" cy="4204904"/>
          <a:chOff x="6233160" y="1336"/>
          <a:chExt cx="4754880" cy="4204904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7" name="Diagramm 6"/>
              <xdr:cNvGraphicFramePr/>
            </xdr:nvGraphicFramePr>
            <xdr:xfrm>
              <a:off x="6233160" y="1336"/>
              <a:ext cx="4754880" cy="4204904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de-DE" sz="1100"/>
                  <a:t>Dieses Diagramm ist in Ihrer Version von Excel nicht verfügbar.
Wenn Sie diese Form bearbeiten oder diese Arbeitsmappe in einem anderen Dateiformat speichern, wird das Diagramm dauerhaft beschädigt.</a:t>
                </a:r>
              </a:p>
            </xdr:txBody>
          </xdr:sp>
        </mc:Fallback>
      </mc:AlternateContent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4" name="Diagramm 3"/>
              <xdr:cNvGraphicFramePr/>
            </xdr:nvGraphicFramePr>
            <xdr:xfrm>
              <a:off x="6233160" y="1337"/>
              <a:ext cx="4754880" cy="420490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de-DE" sz="1100"/>
                  <a:t>Dieses Diagramm ist in Ihrer Version von Excel nicht verfügbar.
Wenn Sie diese Form bearbeiten oder diese Arbeitsmappe in einem anderen Dateiformat speichern, wird das Diagramm dauerhaft beschädigt.</a:t>
                </a:r>
              </a:p>
            </xdr:txBody>
          </xdr:sp>
        </mc:Fallback>
      </mc:AlternateContent>
      <xdr:sp macro="" textlink="">
        <xdr:nvSpPr>
          <xdr:cNvPr id="2" name="Ellipse 1"/>
          <xdr:cNvSpPr/>
        </xdr:nvSpPr>
        <xdr:spPr>
          <a:xfrm>
            <a:off x="8084343" y="1600415"/>
            <a:ext cx="1052086" cy="1009170"/>
          </a:xfrm>
          <a:prstGeom prst="ellipse">
            <a:avLst/>
          </a:prstGeom>
          <a:solidFill>
            <a:schemeClr val="bg1">
              <a:alpha val="25098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  <xdr:twoCellAnchor editAs="oneCell">
    <xdr:from>
      <xdr:col>6</xdr:col>
      <xdr:colOff>0</xdr:colOff>
      <xdr:row>17</xdr:row>
      <xdr:rowOff>182879</xdr:rowOff>
    </xdr:from>
    <xdr:to>
      <xdr:col>7</xdr:col>
      <xdr:colOff>791534</xdr:colOff>
      <xdr:row>22</xdr:row>
      <xdr:rowOff>36864</xdr:rowOff>
    </xdr:to>
    <xdr:pic>
      <xdr:nvPicPr>
        <xdr:cNvPr id="6" name="Grafik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3440" y="3291839"/>
          <a:ext cx="1584960" cy="7683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8</xdr:col>
      <xdr:colOff>0</xdr:colOff>
      <xdr:row>53</xdr:row>
      <xdr:rowOff>0</xdr:rowOff>
    </xdr:to>
    <xdr:grpSp>
      <xdr:nvGrpSpPr>
        <xdr:cNvPr id="2" name="Gruppieren 1"/>
        <xdr:cNvGrpSpPr/>
      </xdr:nvGrpSpPr>
      <xdr:grpSpPr>
        <a:xfrm>
          <a:off x="789709" y="3061855"/>
          <a:ext cx="6345382" cy="6483927"/>
          <a:chOff x="6233160" y="1336"/>
          <a:chExt cx="4754880" cy="4204904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3" name="Diagramm 2"/>
              <xdr:cNvGraphicFramePr/>
            </xdr:nvGraphicFramePr>
            <xdr:xfrm>
              <a:off x="6233160" y="1336"/>
              <a:ext cx="4754880" cy="4204904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de-DE" sz="1100"/>
                  <a:t>Dieses Diagramm ist in Ihrer Version von Excel nicht verfügbar.
Wenn Sie diese Form bearbeiten oder diese Arbeitsmappe in einem anderen Dateiformat speichern, wird das Diagramm dauerhaft beschädigt.</a:t>
                </a:r>
              </a:p>
            </xdr:txBody>
          </xdr:sp>
        </mc:Fallback>
      </mc:AlternateContent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4" name="Diagramm 3"/>
              <xdr:cNvGraphicFramePr/>
            </xdr:nvGraphicFramePr>
            <xdr:xfrm>
              <a:off x="6233160" y="1337"/>
              <a:ext cx="4754880" cy="420490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de-DE" sz="1100"/>
                  <a:t>Dieses Diagramm ist in Ihrer Version von Excel nicht verfügbar.
Wenn Sie diese Form bearbeiten oder diese Arbeitsmappe in einem anderen Dateiformat speichern, wird das Diagramm dauerhaft beschädigt.</a:t>
                </a:r>
              </a:p>
            </xdr:txBody>
          </xdr:sp>
        </mc:Fallback>
      </mc:AlternateContent>
      <xdr:sp macro="" textlink="">
        <xdr:nvSpPr>
          <xdr:cNvPr id="5" name="Ellipse 4"/>
          <xdr:cNvSpPr/>
        </xdr:nvSpPr>
        <xdr:spPr>
          <a:xfrm>
            <a:off x="8028261" y="1600415"/>
            <a:ext cx="1164678" cy="1009170"/>
          </a:xfrm>
          <a:prstGeom prst="ellipse">
            <a:avLst/>
          </a:prstGeom>
          <a:solidFill>
            <a:schemeClr val="bg1">
              <a:alpha val="25098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buuunt">
      <a:dk1>
        <a:sysClr val="windowText" lastClr="000000"/>
      </a:dk1>
      <a:lt1>
        <a:sysClr val="window" lastClr="FFFFFF"/>
      </a:lt1>
      <a:dk2>
        <a:srgbClr val="7F7F7F"/>
      </a:dk2>
      <a:lt2>
        <a:srgbClr val="E7E6E6"/>
      </a:lt2>
      <a:accent1>
        <a:srgbClr val="0000FF"/>
      </a:accent1>
      <a:accent2>
        <a:srgbClr val="7030A0"/>
      </a:accent2>
      <a:accent3>
        <a:srgbClr val="FF0000"/>
      </a:accent3>
      <a:accent4>
        <a:srgbClr val="FF9900"/>
      </a:accent4>
      <a:accent5>
        <a:srgbClr val="BFBF00"/>
      </a:accent5>
      <a:accent6>
        <a:srgbClr val="00B050"/>
      </a:accent6>
      <a:hlink>
        <a:srgbClr val="0000FF"/>
      </a:hlink>
      <a:folHlink>
        <a:srgbClr val="7F7F7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193"/>
  <sheetViews>
    <sheetView tabSelected="1" zoomScale="125" zoomScaleNormal="125" workbookViewId="0">
      <selection activeCell="C2" sqref="C2:H2"/>
    </sheetView>
  </sheetViews>
  <sheetFormatPr baseColWidth="10" defaultColWidth="11.5546875" defaultRowHeight="14.4" x14ac:dyDescent="0.3"/>
  <cols>
    <col min="1" max="1" width="5" style="23" customWidth="1"/>
    <col min="2" max="2" width="6.33203125" style="23" bestFit="1" customWidth="1"/>
    <col min="3" max="3" width="6.109375" style="23" customWidth="1"/>
    <col min="4" max="4" width="38.5546875" style="23" bestFit="1" customWidth="1"/>
    <col min="5" max="5" width="6.109375" style="23" customWidth="1"/>
    <col min="6" max="6" width="5.88671875" style="23" bestFit="1" customWidth="1"/>
    <col min="7" max="19" width="11.5546875" style="23"/>
    <col min="20" max="20" width="218.6640625" style="23" customWidth="1"/>
    <col min="21" max="33" width="3.33203125" style="23" customWidth="1"/>
    <col min="34" max="34" width="11.5546875" style="23"/>
    <col min="35" max="38" width="3.33203125" style="23" customWidth="1"/>
    <col min="39" max="39" width="6.44140625" style="25" customWidth="1"/>
    <col min="40" max="40" width="11.5546875" style="23"/>
    <col min="41" max="41" width="4" style="23" bestFit="1" customWidth="1"/>
    <col min="42" max="42" width="6" style="23" bestFit="1" customWidth="1"/>
    <col min="43" max="48" width="2" style="23" bestFit="1" customWidth="1"/>
    <col min="49" max="49" width="5.109375" style="23" bestFit="1" customWidth="1"/>
    <col min="50" max="53" width="11.5546875" style="23"/>
    <col min="54" max="54" width="4" style="23" bestFit="1" customWidth="1"/>
    <col min="55" max="55" width="6" style="23" bestFit="1" customWidth="1"/>
    <col min="56" max="62" width="2" style="23" bestFit="1" customWidth="1"/>
    <col min="63" max="16384" width="11.5546875" style="23"/>
  </cols>
  <sheetData>
    <row r="2" spans="2:62" x14ac:dyDescent="0.3">
      <c r="B2" s="117" t="s">
        <v>37</v>
      </c>
      <c r="C2" s="118" t="s">
        <v>38</v>
      </c>
      <c r="D2" s="119"/>
      <c r="E2" s="119"/>
      <c r="F2" s="119"/>
      <c r="G2" s="119"/>
      <c r="H2" s="120"/>
      <c r="U2" s="24" t="s">
        <v>20</v>
      </c>
      <c r="V2" s="24"/>
      <c r="W2" s="24"/>
      <c r="X2" s="24"/>
      <c r="Y2" s="24"/>
      <c r="Z2" s="24"/>
      <c r="AA2" s="24"/>
      <c r="AB2" s="24"/>
      <c r="AD2" s="24" t="s">
        <v>21</v>
      </c>
      <c r="AE2" s="24"/>
      <c r="AF2" s="24"/>
      <c r="AG2" s="24"/>
      <c r="AJ2" s="24" t="s">
        <v>25</v>
      </c>
      <c r="AK2" s="24"/>
      <c r="AL2" s="24"/>
      <c r="AM2" s="24"/>
    </row>
    <row r="4" spans="2:62" x14ac:dyDescent="0.3">
      <c r="B4" s="26" t="s">
        <v>14</v>
      </c>
      <c r="C4" s="27" t="s">
        <v>13</v>
      </c>
      <c r="D4" s="28" t="s">
        <v>15</v>
      </c>
      <c r="E4" s="29" t="s">
        <v>16</v>
      </c>
      <c r="F4" s="30" t="s">
        <v>32</v>
      </c>
      <c r="G4" s="31" t="s">
        <v>18</v>
      </c>
      <c r="H4" s="32" t="s">
        <v>23</v>
      </c>
      <c r="W4" s="23">
        <v>1</v>
      </c>
      <c r="X4" s="23">
        <v>2</v>
      </c>
      <c r="Y4" s="23">
        <v>3</v>
      </c>
      <c r="Z4" s="23">
        <v>4</v>
      </c>
      <c r="AA4" s="23">
        <v>5</v>
      </c>
      <c r="AB4" s="23">
        <v>6</v>
      </c>
      <c r="AD4" s="23">
        <f>MAX(U:U)*6</f>
        <v>48</v>
      </c>
      <c r="AE4" s="23">
        <v>0</v>
      </c>
      <c r="AJ4" s="23">
        <f>MAX(U:U)*6</f>
        <v>48</v>
      </c>
      <c r="AK4" s="23">
        <v>0</v>
      </c>
      <c r="AP4" s="23" t="s">
        <v>13</v>
      </c>
      <c r="AQ4" s="23">
        <v>6</v>
      </c>
      <c r="AR4" s="23">
        <v>5</v>
      </c>
      <c r="AS4" s="23">
        <v>4</v>
      </c>
      <c r="AT4" s="23">
        <v>3</v>
      </c>
      <c r="AU4" s="23">
        <v>2</v>
      </c>
      <c r="AV4" s="23">
        <v>1</v>
      </c>
      <c r="AW4" s="23" t="s">
        <v>16</v>
      </c>
      <c r="BC4" s="23" t="s">
        <v>13</v>
      </c>
      <c r="BD4" s="23">
        <v>6</v>
      </c>
      <c r="BE4" s="23">
        <v>5</v>
      </c>
      <c r="BF4" s="23">
        <v>4</v>
      </c>
      <c r="BG4" s="23">
        <v>3</v>
      </c>
      <c r="BH4" s="23">
        <v>2</v>
      </c>
      <c r="BI4" s="23">
        <v>1</v>
      </c>
    </row>
    <row r="5" spans="2:62" x14ac:dyDescent="0.3">
      <c r="B5" s="60" t="s">
        <v>17</v>
      </c>
      <c r="C5" s="1" t="s">
        <v>19</v>
      </c>
      <c r="D5" s="2" t="s">
        <v>39</v>
      </c>
      <c r="E5" s="20">
        <v>2</v>
      </c>
      <c r="F5" s="33" t="str">
        <f t="shared" ref="F5:F12" si="0">VLOOKUP(E5,$AY$5:$AZ$10,2,FALSE)</f>
        <v>●●●●◌</v>
      </c>
      <c r="G5" s="17">
        <v>0.125</v>
      </c>
      <c r="H5" s="34">
        <f t="shared" ref="H5:H12" si="1">IF(U5="","",100%/MAX(U:U))</f>
        <v>0.125</v>
      </c>
      <c r="U5" s="23">
        <v>1</v>
      </c>
      <c r="V5" s="25" t="str">
        <f t="shared" ref="V5:V12" si="2">C5</f>
        <v>SV</v>
      </c>
      <c r="W5" s="35">
        <f t="shared" ref="W5:AB12" si="3">IF(VLOOKUP($V5,$C$5:$E$16,3,FALSE)=W$4,1,0)</f>
        <v>0</v>
      </c>
      <c r="X5" s="35">
        <f t="shared" si="3"/>
        <v>1</v>
      </c>
      <c r="Y5" s="35">
        <f t="shared" si="3"/>
        <v>0</v>
      </c>
      <c r="Z5" s="35">
        <f t="shared" si="3"/>
        <v>0</v>
      </c>
      <c r="AA5" s="35">
        <f t="shared" si="3"/>
        <v>0</v>
      </c>
      <c r="AB5" s="35">
        <f t="shared" si="3"/>
        <v>0</v>
      </c>
      <c r="AD5" s="23">
        <f>IF(COUNT($AD$1:$AD4)&gt;$AD$4,"",(COUNT($AD$1:$AD4)))</f>
        <v>1</v>
      </c>
      <c r="AE5" s="23">
        <f>IF(AD5="","",IF(AF5=6,AE4+1,AE4))</f>
        <v>1</v>
      </c>
      <c r="AF5" s="23">
        <f>IF(AD5="","",IF(MOD(AD5,6)=0,1,7-MOD(AD5,6)))</f>
        <v>6</v>
      </c>
      <c r="AG5" s="23">
        <f>IF(AD5="","",HLOOKUP(AF5,$W$4:$AB$12,AE5+1,FALSE))</f>
        <v>0</v>
      </c>
      <c r="AJ5" s="23">
        <f>IF(COUNT($AD$1:$AD4)&gt;$AD$4,"",(COUNT($AD$1:$AD4)))</f>
        <v>1</v>
      </c>
      <c r="AK5" s="23">
        <f>AE5</f>
        <v>1</v>
      </c>
      <c r="AL5" s="23">
        <f>AF5</f>
        <v>6</v>
      </c>
      <c r="AM5" s="25">
        <f>IF(AJ5="","",HLOOKUP(AL5,$W$24:$AB$32,AK5+1,FALSE))</f>
        <v>0</v>
      </c>
      <c r="AO5" s="23" t="str">
        <f>eingabe!AK5&amp;"–"&amp;eingabe!AL5</f>
        <v>1–6</v>
      </c>
      <c r="AP5" s="23" t="str">
        <f>IF((RIGHT($AO5,1)-0)=6,VLOOKUP((LEFT($AO5,1)-0),eingabe!$U$5:$V$12,2,FALSE),"")</f>
        <v>SV</v>
      </c>
      <c r="AQ5" s="23">
        <f t="shared" ref="AQ5:AV14" si="4">IF((RIGHT($AO5,1)-0)=AQ$4,AQ$4,"")</f>
        <v>6</v>
      </c>
      <c r="AR5" s="23" t="str">
        <f t="shared" si="4"/>
        <v/>
      </c>
      <c r="AS5" s="23" t="str">
        <f t="shared" si="4"/>
        <v/>
      </c>
      <c r="AT5" s="23" t="str">
        <f t="shared" si="4"/>
        <v/>
      </c>
      <c r="AU5" s="23" t="str">
        <f t="shared" si="4"/>
        <v/>
      </c>
      <c r="AV5" s="23" t="str">
        <f t="shared" si="4"/>
        <v/>
      </c>
      <c r="AW5" s="23">
        <f>eingabe!AM5</f>
        <v>0</v>
      </c>
      <c r="AY5" s="23">
        <v>1</v>
      </c>
      <c r="AZ5" s="36" t="s">
        <v>27</v>
      </c>
      <c r="BB5" s="23" t="str">
        <f>AO5</f>
        <v>1–6</v>
      </c>
      <c r="BC5" s="23" t="str">
        <f t="shared" ref="BC5:BI20" si="5">AP5</f>
        <v>SV</v>
      </c>
      <c r="BD5" s="23">
        <f t="shared" si="5"/>
        <v>6</v>
      </c>
      <c r="BE5" s="23" t="str">
        <f t="shared" si="5"/>
        <v/>
      </c>
      <c r="BF5" s="23" t="str">
        <f t="shared" si="5"/>
        <v/>
      </c>
      <c r="BG5" s="23" t="str">
        <f t="shared" si="5"/>
        <v/>
      </c>
      <c r="BH5" s="23" t="str">
        <f t="shared" si="5"/>
        <v/>
      </c>
      <c r="BI5" s="23" t="str">
        <f t="shared" si="5"/>
        <v/>
      </c>
      <c r="BJ5" s="23">
        <v>0</v>
      </c>
    </row>
    <row r="6" spans="2:62" x14ac:dyDescent="0.3">
      <c r="B6" s="37" t="s">
        <v>17</v>
      </c>
      <c r="C6" s="3" t="s">
        <v>0</v>
      </c>
      <c r="D6" s="4" t="s">
        <v>36</v>
      </c>
      <c r="E6" s="21">
        <v>2</v>
      </c>
      <c r="F6" s="38" t="str">
        <f t="shared" si="0"/>
        <v>●●●●◌</v>
      </c>
      <c r="G6" s="18">
        <v>0.125</v>
      </c>
      <c r="H6" s="39">
        <f t="shared" si="1"/>
        <v>0.125</v>
      </c>
      <c r="U6" s="23">
        <f t="shared" ref="U6:U12" si="6">IF(E6=0,"",U5+1)</f>
        <v>2</v>
      </c>
      <c r="V6" s="25" t="str">
        <f t="shared" si="2"/>
        <v>PT</v>
      </c>
      <c r="W6" s="35">
        <f t="shared" si="3"/>
        <v>0</v>
      </c>
      <c r="X6" s="35">
        <f t="shared" si="3"/>
        <v>1</v>
      </c>
      <c r="Y6" s="35">
        <f t="shared" si="3"/>
        <v>0</v>
      </c>
      <c r="Z6" s="35">
        <f t="shared" si="3"/>
        <v>0</v>
      </c>
      <c r="AA6" s="35">
        <f t="shared" si="3"/>
        <v>0</v>
      </c>
      <c r="AB6" s="35">
        <f t="shared" si="3"/>
        <v>0</v>
      </c>
      <c r="AD6" s="23">
        <f>IF(COUNT($AD$1:$AD5)&gt;$AD$4,"",(COUNT($AD$1:$AD5)))</f>
        <v>2</v>
      </c>
      <c r="AE6" s="23">
        <f t="shared" ref="AE6:AE52" si="7">IF(AD6="","",IF(AF6=6,AE5+1,AE5))</f>
        <v>1</v>
      </c>
      <c r="AF6" s="23">
        <f t="shared" ref="AF6:AF52" si="8">IF(AD6="","",IF(MOD(AD6,6)=0,1,7-MOD(AD6,6)))</f>
        <v>5</v>
      </c>
      <c r="AG6" s="23">
        <f t="shared" ref="AG6:AG52" si="9">IF(AD6="","",HLOOKUP(AF6,$W$4:$AB$12,AE6+1,FALSE))</f>
        <v>0</v>
      </c>
      <c r="AJ6" s="23">
        <f>IF(COUNT($AD$1:$AD5)&gt;$AD$4,"",(COUNT($AD$1:$AD5)))</f>
        <v>2</v>
      </c>
      <c r="AK6" s="23">
        <f t="shared" ref="AK6:AK52" si="10">AE6</f>
        <v>1</v>
      </c>
      <c r="AL6" s="23">
        <f t="shared" ref="AL6:AL52" si="11">AF6</f>
        <v>5</v>
      </c>
      <c r="AM6" s="25">
        <f t="shared" ref="AM6:AM69" si="12">IF(AJ6="","",HLOOKUP(AL6,$W$24:$AB$40,AK6+1,FALSE))</f>
        <v>0</v>
      </c>
      <c r="AO6" s="23" t="str">
        <f>eingabe!AK6&amp;"–"&amp;eingabe!AL6</f>
        <v>1–5</v>
      </c>
      <c r="AP6" s="23" t="str">
        <f>IF((RIGHT($AO6,1)-0)=6,VLOOKUP((LEFT($AO6,1)-0),eingabe!$U$5:$V$12,2,FALSE),"")</f>
        <v/>
      </c>
      <c r="AQ6" s="23" t="str">
        <f t="shared" si="4"/>
        <v/>
      </c>
      <c r="AR6" s="23">
        <f t="shared" si="4"/>
        <v>5</v>
      </c>
      <c r="AS6" s="23" t="str">
        <f t="shared" si="4"/>
        <v/>
      </c>
      <c r="AT6" s="23" t="str">
        <f t="shared" si="4"/>
        <v/>
      </c>
      <c r="AU6" s="23" t="str">
        <f t="shared" si="4"/>
        <v/>
      </c>
      <c r="AV6" s="23" t="str">
        <f t="shared" si="4"/>
        <v/>
      </c>
      <c r="AW6" s="23">
        <f>eingabe!AM6</f>
        <v>0</v>
      </c>
      <c r="AY6" s="23">
        <v>2</v>
      </c>
      <c r="AZ6" s="36" t="s">
        <v>30</v>
      </c>
      <c r="BB6" s="23" t="str">
        <f t="shared" ref="BB6:BB52" si="13">AO6</f>
        <v>1–5</v>
      </c>
      <c r="BC6" s="23" t="str">
        <f t="shared" si="5"/>
        <v/>
      </c>
      <c r="BD6" s="23" t="str">
        <f t="shared" si="5"/>
        <v/>
      </c>
      <c r="BE6" s="23">
        <f t="shared" si="5"/>
        <v>5</v>
      </c>
      <c r="BF6" s="23" t="str">
        <f t="shared" si="5"/>
        <v/>
      </c>
      <c r="BG6" s="23" t="str">
        <f t="shared" si="5"/>
        <v/>
      </c>
      <c r="BH6" s="23" t="str">
        <f t="shared" si="5"/>
        <v/>
      </c>
      <c r="BI6" s="23" t="str">
        <f t="shared" si="5"/>
        <v/>
      </c>
      <c r="BJ6" s="23">
        <v>0</v>
      </c>
    </row>
    <row r="7" spans="2:62" x14ac:dyDescent="0.3">
      <c r="B7" s="40" t="s">
        <v>17</v>
      </c>
      <c r="C7" s="5" t="s">
        <v>1</v>
      </c>
      <c r="D7" s="6" t="s">
        <v>7</v>
      </c>
      <c r="E7" s="21">
        <v>1</v>
      </c>
      <c r="F7" s="38" t="str">
        <f t="shared" si="0"/>
        <v>●●●●●</v>
      </c>
      <c r="G7" s="18">
        <v>0.125</v>
      </c>
      <c r="H7" s="39">
        <f t="shared" si="1"/>
        <v>0.125</v>
      </c>
      <c r="U7" s="23">
        <f t="shared" si="6"/>
        <v>3</v>
      </c>
      <c r="V7" s="25" t="str">
        <f t="shared" si="2"/>
        <v>PM</v>
      </c>
      <c r="W7" s="35">
        <f t="shared" si="3"/>
        <v>1</v>
      </c>
      <c r="X7" s="35">
        <f t="shared" si="3"/>
        <v>0</v>
      </c>
      <c r="Y7" s="35">
        <f t="shared" si="3"/>
        <v>0</v>
      </c>
      <c r="Z7" s="35">
        <f t="shared" si="3"/>
        <v>0</v>
      </c>
      <c r="AA7" s="35">
        <f t="shared" si="3"/>
        <v>0</v>
      </c>
      <c r="AB7" s="35">
        <f t="shared" si="3"/>
        <v>0</v>
      </c>
      <c r="AD7" s="23">
        <f>IF(COUNT($AD$1:$AD6)&gt;$AD$4,"",(COUNT($AD$1:$AD6)))</f>
        <v>3</v>
      </c>
      <c r="AE7" s="23">
        <f t="shared" si="7"/>
        <v>1</v>
      </c>
      <c r="AF7" s="23">
        <f t="shared" si="8"/>
        <v>4</v>
      </c>
      <c r="AG7" s="23">
        <f t="shared" si="9"/>
        <v>0</v>
      </c>
      <c r="AJ7" s="23">
        <f>IF(COUNT($AD$1:$AD6)&gt;$AD$4,"",(COUNT($AD$1:$AD6)))</f>
        <v>3</v>
      </c>
      <c r="AK7" s="23">
        <f t="shared" si="10"/>
        <v>1</v>
      </c>
      <c r="AL7" s="23">
        <f t="shared" si="11"/>
        <v>4</v>
      </c>
      <c r="AM7" s="25">
        <f t="shared" si="12"/>
        <v>0</v>
      </c>
      <c r="AO7" s="23" t="str">
        <f>eingabe!AK7&amp;"–"&amp;eingabe!AL7</f>
        <v>1–4</v>
      </c>
      <c r="AP7" s="23" t="str">
        <f>IF((RIGHT($AO7,1)-0)=6,VLOOKUP((LEFT($AO7,1)-0),eingabe!$U$5:$V$12,2,FALSE),"")</f>
        <v/>
      </c>
      <c r="AQ7" s="23" t="str">
        <f t="shared" si="4"/>
        <v/>
      </c>
      <c r="AR7" s="23" t="str">
        <f t="shared" si="4"/>
        <v/>
      </c>
      <c r="AS7" s="23">
        <f t="shared" si="4"/>
        <v>4</v>
      </c>
      <c r="AT7" s="23" t="str">
        <f t="shared" si="4"/>
        <v/>
      </c>
      <c r="AU7" s="23" t="str">
        <f t="shared" si="4"/>
        <v/>
      </c>
      <c r="AV7" s="23" t="str">
        <f t="shared" si="4"/>
        <v/>
      </c>
      <c r="AW7" s="23">
        <f>eingabe!AM7</f>
        <v>0</v>
      </c>
      <c r="AY7" s="23">
        <v>3</v>
      </c>
      <c r="AZ7" s="36" t="s">
        <v>31</v>
      </c>
      <c r="BB7" s="23" t="str">
        <f t="shared" si="13"/>
        <v>1–4</v>
      </c>
      <c r="BC7" s="23" t="str">
        <f t="shared" si="5"/>
        <v/>
      </c>
      <c r="BD7" s="23" t="str">
        <f t="shared" si="5"/>
        <v/>
      </c>
      <c r="BE7" s="23" t="str">
        <f t="shared" si="5"/>
        <v/>
      </c>
      <c r="BF7" s="23">
        <f t="shared" si="5"/>
        <v>4</v>
      </c>
      <c r="BG7" s="23" t="str">
        <f t="shared" si="5"/>
        <v/>
      </c>
      <c r="BH7" s="23" t="str">
        <f t="shared" si="5"/>
        <v/>
      </c>
      <c r="BI7" s="23" t="str">
        <f t="shared" si="5"/>
        <v/>
      </c>
      <c r="BJ7" s="23">
        <v>0</v>
      </c>
    </row>
    <row r="8" spans="2:62" x14ac:dyDescent="0.3">
      <c r="B8" s="41" t="s">
        <v>17</v>
      </c>
      <c r="C8" s="7" t="s">
        <v>6</v>
      </c>
      <c r="D8" s="8" t="s">
        <v>8</v>
      </c>
      <c r="E8" s="21">
        <v>2</v>
      </c>
      <c r="F8" s="38" t="str">
        <f t="shared" si="0"/>
        <v>●●●●◌</v>
      </c>
      <c r="G8" s="18">
        <v>0.125</v>
      </c>
      <c r="H8" s="39">
        <f t="shared" si="1"/>
        <v>0.125</v>
      </c>
      <c r="U8" s="23">
        <f t="shared" si="6"/>
        <v>4</v>
      </c>
      <c r="V8" s="25" t="str">
        <f t="shared" si="2"/>
        <v>DP</v>
      </c>
      <c r="W8" s="35">
        <f t="shared" si="3"/>
        <v>0</v>
      </c>
      <c r="X8" s="35">
        <f t="shared" si="3"/>
        <v>1</v>
      </c>
      <c r="Y8" s="35">
        <f t="shared" si="3"/>
        <v>0</v>
      </c>
      <c r="Z8" s="35">
        <f t="shared" si="3"/>
        <v>0</v>
      </c>
      <c r="AA8" s="35">
        <f t="shared" si="3"/>
        <v>0</v>
      </c>
      <c r="AB8" s="35">
        <f t="shared" si="3"/>
        <v>0</v>
      </c>
      <c r="AD8" s="23">
        <f>IF(COUNT($AD$1:$AD7)&gt;$AD$4,"",(COUNT($AD$1:$AD7)))</f>
        <v>4</v>
      </c>
      <c r="AE8" s="23">
        <f t="shared" si="7"/>
        <v>1</v>
      </c>
      <c r="AF8" s="23">
        <f t="shared" si="8"/>
        <v>3</v>
      </c>
      <c r="AG8" s="23">
        <f t="shared" si="9"/>
        <v>0</v>
      </c>
      <c r="AJ8" s="23">
        <f>IF(COUNT($AD$1:$AD7)&gt;$AD$4,"",(COUNT($AD$1:$AD7)))</f>
        <v>4</v>
      </c>
      <c r="AK8" s="23">
        <f t="shared" si="10"/>
        <v>1</v>
      </c>
      <c r="AL8" s="23">
        <f t="shared" si="11"/>
        <v>3</v>
      </c>
      <c r="AM8" s="25">
        <f t="shared" si="12"/>
        <v>0</v>
      </c>
      <c r="AO8" s="23" t="str">
        <f>eingabe!AK8&amp;"–"&amp;eingabe!AL8</f>
        <v>1–3</v>
      </c>
      <c r="AP8" s="23" t="str">
        <f>IF((RIGHT($AO8,1)-0)=6,VLOOKUP((LEFT($AO8,1)-0),eingabe!$U$5:$V$12,2,FALSE),"")</f>
        <v/>
      </c>
      <c r="AQ8" s="23" t="str">
        <f t="shared" si="4"/>
        <v/>
      </c>
      <c r="AR8" s="23" t="str">
        <f t="shared" si="4"/>
        <v/>
      </c>
      <c r="AS8" s="23" t="str">
        <f t="shared" si="4"/>
        <v/>
      </c>
      <c r="AT8" s="23">
        <f t="shared" si="4"/>
        <v>3</v>
      </c>
      <c r="AU8" s="23" t="str">
        <f t="shared" si="4"/>
        <v/>
      </c>
      <c r="AV8" s="23" t="str">
        <f t="shared" si="4"/>
        <v/>
      </c>
      <c r="AW8" s="23">
        <f>eingabe!AM8</f>
        <v>0</v>
      </c>
      <c r="AY8" s="23">
        <v>4</v>
      </c>
      <c r="AZ8" s="36" t="s">
        <v>29</v>
      </c>
      <c r="BB8" s="23" t="str">
        <f t="shared" si="13"/>
        <v>1–3</v>
      </c>
      <c r="BC8" s="23" t="str">
        <f t="shared" si="5"/>
        <v/>
      </c>
      <c r="BD8" s="23" t="str">
        <f t="shared" si="5"/>
        <v/>
      </c>
      <c r="BE8" s="23" t="str">
        <f t="shared" si="5"/>
        <v/>
      </c>
      <c r="BF8" s="23" t="str">
        <f t="shared" si="5"/>
        <v/>
      </c>
      <c r="BG8" s="23">
        <f t="shared" si="5"/>
        <v>3</v>
      </c>
      <c r="BH8" s="23" t="str">
        <f t="shared" si="5"/>
        <v/>
      </c>
      <c r="BI8" s="23" t="str">
        <f t="shared" si="5"/>
        <v/>
      </c>
      <c r="BJ8" s="23">
        <v>0</v>
      </c>
    </row>
    <row r="9" spans="2:62" x14ac:dyDescent="0.3">
      <c r="B9" s="42" t="s">
        <v>17</v>
      </c>
      <c r="C9" s="9" t="s">
        <v>2</v>
      </c>
      <c r="D9" s="10" t="s">
        <v>9</v>
      </c>
      <c r="E9" s="21">
        <v>4</v>
      </c>
      <c r="F9" s="38" t="str">
        <f t="shared" si="0"/>
        <v>●●◌◌◌</v>
      </c>
      <c r="G9" s="18">
        <v>0.125</v>
      </c>
      <c r="H9" s="39">
        <f t="shared" si="1"/>
        <v>0.125</v>
      </c>
      <c r="U9" s="23">
        <f t="shared" si="6"/>
        <v>5</v>
      </c>
      <c r="V9" s="25" t="str">
        <f t="shared" si="2"/>
        <v>EM</v>
      </c>
      <c r="W9" s="35">
        <f t="shared" si="3"/>
        <v>0</v>
      </c>
      <c r="X9" s="35">
        <f t="shared" si="3"/>
        <v>0</v>
      </c>
      <c r="Y9" s="35">
        <f t="shared" si="3"/>
        <v>0</v>
      </c>
      <c r="Z9" s="35">
        <f t="shared" si="3"/>
        <v>1</v>
      </c>
      <c r="AA9" s="35">
        <f t="shared" si="3"/>
        <v>0</v>
      </c>
      <c r="AB9" s="35">
        <f t="shared" si="3"/>
        <v>0</v>
      </c>
      <c r="AD9" s="23">
        <f>IF(COUNT($AD$1:$AD8)&gt;$AD$4,"",(COUNT($AD$1:$AD8)))</f>
        <v>5</v>
      </c>
      <c r="AE9" s="23">
        <f t="shared" si="7"/>
        <v>1</v>
      </c>
      <c r="AF9" s="23">
        <f t="shared" si="8"/>
        <v>2</v>
      </c>
      <c r="AG9" s="23">
        <f t="shared" si="9"/>
        <v>1</v>
      </c>
      <c r="AJ9" s="23">
        <f>IF(COUNT($AD$1:$AD8)&gt;$AD$4,"",(COUNT($AD$1:$AD8)))</f>
        <v>5</v>
      </c>
      <c r="AK9" s="23">
        <f t="shared" si="10"/>
        <v>1</v>
      </c>
      <c r="AL9" s="23">
        <f t="shared" si="11"/>
        <v>2</v>
      </c>
      <c r="AM9" s="25">
        <f t="shared" si="12"/>
        <v>1.25</v>
      </c>
      <c r="AO9" s="23" t="str">
        <f>eingabe!AK9&amp;"–"&amp;eingabe!AL9</f>
        <v>1–2</v>
      </c>
      <c r="AP9" s="23" t="str">
        <f>IF((RIGHT($AO9,1)-0)=6,VLOOKUP((LEFT($AO9,1)-0),eingabe!$U$5:$V$12,2,FALSE),"")</f>
        <v/>
      </c>
      <c r="AQ9" s="23" t="str">
        <f t="shared" si="4"/>
        <v/>
      </c>
      <c r="AR9" s="23" t="str">
        <f t="shared" si="4"/>
        <v/>
      </c>
      <c r="AS9" s="23" t="str">
        <f t="shared" si="4"/>
        <v/>
      </c>
      <c r="AT9" s="23" t="str">
        <f t="shared" si="4"/>
        <v/>
      </c>
      <c r="AU9" s="23">
        <f t="shared" si="4"/>
        <v>2</v>
      </c>
      <c r="AV9" s="23" t="str">
        <f t="shared" si="4"/>
        <v/>
      </c>
      <c r="AW9" s="23">
        <f>eingabe!AM9</f>
        <v>1.25</v>
      </c>
      <c r="AY9" s="23">
        <v>5</v>
      </c>
      <c r="AZ9" s="36" t="s">
        <v>28</v>
      </c>
      <c r="BB9" s="23" t="str">
        <f t="shared" si="13"/>
        <v>1–2</v>
      </c>
      <c r="BC9" s="23" t="str">
        <f t="shared" si="5"/>
        <v/>
      </c>
      <c r="BD9" s="23" t="str">
        <f t="shared" si="5"/>
        <v/>
      </c>
      <c r="BE9" s="23" t="str">
        <f t="shared" si="5"/>
        <v/>
      </c>
      <c r="BF9" s="23" t="str">
        <f t="shared" si="5"/>
        <v/>
      </c>
      <c r="BG9" s="23" t="str">
        <f t="shared" si="5"/>
        <v/>
      </c>
      <c r="BH9" s="23">
        <f t="shared" si="5"/>
        <v>2</v>
      </c>
      <c r="BI9" s="23" t="str">
        <f t="shared" si="5"/>
        <v/>
      </c>
      <c r="BJ9" s="23">
        <v>0</v>
      </c>
    </row>
    <row r="10" spans="2:62" x14ac:dyDescent="0.3">
      <c r="B10" s="43" t="s">
        <v>17</v>
      </c>
      <c r="C10" s="11" t="s">
        <v>3</v>
      </c>
      <c r="D10" s="12" t="s">
        <v>10</v>
      </c>
      <c r="E10" s="21">
        <v>3</v>
      </c>
      <c r="F10" s="38" t="str">
        <f t="shared" si="0"/>
        <v>●●●◌◌</v>
      </c>
      <c r="G10" s="18">
        <v>0.125</v>
      </c>
      <c r="H10" s="39">
        <f t="shared" si="1"/>
        <v>0.125</v>
      </c>
      <c r="U10" s="23">
        <f t="shared" si="6"/>
        <v>6</v>
      </c>
      <c r="V10" s="25" t="str">
        <f t="shared" si="2"/>
        <v>RU</v>
      </c>
      <c r="W10" s="35">
        <f t="shared" si="3"/>
        <v>0</v>
      </c>
      <c r="X10" s="35">
        <f t="shared" si="3"/>
        <v>0</v>
      </c>
      <c r="Y10" s="35">
        <f t="shared" si="3"/>
        <v>1</v>
      </c>
      <c r="Z10" s="35">
        <f t="shared" si="3"/>
        <v>0</v>
      </c>
      <c r="AA10" s="35">
        <f t="shared" si="3"/>
        <v>0</v>
      </c>
      <c r="AB10" s="35">
        <f t="shared" si="3"/>
        <v>0</v>
      </c>
      <c r="AD10" s="23">
        <f>IF(COUNT($AD$1:$AD9)&gt;$AD$4,"",(COUNT($AD$1:$AD9)))</f>
        <v>6</v>
      </c>
      <c r="AE10" s="23">
        <f t="shared" si="7"/>
        <v>1</v>
      </c>
      <c r="AF10" s="23">
        <f t="shared" si="8"/>
        <v>1</v>
      </c>
      <c r="AG10" s="23">
        <f t="shared" si="9"/>
        <v>0</v>
      </c>
      <c r="AJ10" s="23">
        <f>IF(COUNT($AD$1:$AD9)&gt;$AD$4,"",(COUNT($AD$1:$AD9)))</f>
        <v>6</v>
      </c>
      <c r="AK10" s="23">
        <f t="shared" si="10"/>
        <v>1</v>
      </c>
      <c r="AL10" s="23">
        <f t="shared" si="11"/>
        <v>1</v>
      </c>
      <c r="AM10" s="25">
        <f t="shared" si="12"/>
        <v>0</v>
      </c>
      <c r="AO10" s="23" t="str">
        <f>eingabe!AK10&amp;"–"&amp;eingabe!AL10</f>
        <v>1–1</v>
      </c>
      <c r="AP10" s="23" t="str">
        <f>IF((RIGHT($AO10,1)-0)=6,VLOOKUP((LEFT($AO10,1)-0),eingabe!$U$5:$V$12,2,FALSE),"")</f>
        <v/>
      </c>
      <c r="AQ10" s="23" t="str">
        <f t="shared" si="4"/>
        <v/>
      </c>
      <c r="AR10" s="23" t="str">
        <f t="shared" si="4"/>
        <v/>
      </c>
      <c r="AS10" s="23" t="str">
        <f t="shared" si="4"/>
        <v/>
      </c>
      <c r="AT10" s="23" t="str">
        <f t="shared" si="4"/>
        <v/>
      </c>
      <c r="AU10" s="23" t="str">
        <f t="shared" si="4"/>
        <v/>
      </c>
      <c r="AV10" s="23">
        <f t="shared" si="4"/>
        <v>1</v>
      </c>
      <c r="AW10" s="23">
        <f>eingabe!AM10</f>
        <v>0</v>
      </c>
      <c r="AY10" s="23">
        <v>6</v>
      </c>
      <c r="AZ10" s="36" t="s">
        <v>26</v>
      </c>
      <c r="BB10" s="23" t="str">
        <f t="shared" si="13"/>
        <v>1–1</v>
      </c>
      <c r="BC10" s="23" t="str">
        <f t="shared" si="5"/>
        <v/>
      </c>
      <c r="BD10" s="23" t="str">
        <f t="shared" si="5"/>
        <v/>
      </c>
      <c r="BE10" s="23" t="str">
        <f t="shared" si="5"/>
        <v/>
      </c>
      <c r="BF10" s="23" t="str">
        <f t="shared" si="5"/>
        <v/>
      </c>
      <c r="BG10" s="23" t="str">
        <f t="shared" si="5"/>
        <v/>
      </c>
      <c r="BH10" s="23" t="str">
        <f t="shared" si="5"/>
        <v/>
      </c>
      <c r="BI10" s="23">
        <f t="shared" si="5"/>
        <v>1</v>
      </c>
      <c r="BJ10" s="23">
        <f>SUM(AW5:AW10)</f>
        <v>1.25</v>
      </c>
    </row>
    <row r="11" spans="2:62" x14ac:dyDescent="0.3">
      <c r="B11" s="44" t="s">
        <v>17</v>
      </c>
      <c r="C11" s="13" t="s">
        <v>5</v>
      </c>
      <c r="D11" s="14" t="s">
        <v>11</v>
      </c>
      <c r="E11" s="21">
        <v>3</v>
      </c>
      <c r="F11" s="38" t="str">
        <f t="shared" si="0"/>
        <v>●●●◌◌</v>
      </c>
      <c r="G11" s="18">
        <v>0.125</v>
      </c>
      <c r="H11" s="39">
        <f t="shared" si="1"/>
        <v>0.125</v>
      </c>
      <c r="U11" s="23">
        <f t="shared" si="6"/>
        <v>7</v>
      </c>
      <c r="V11" s="25" t="str">
        <f t="shared" si="2"/>
        <v>AS</v>
      </c>
      <c r="W11" s="35">
        <f t="shared" si="3"/>
        <v>0</v>
      </c>
      <c r="X11" s="35">
        <f t="shared" si="3"/>
        <v>0</v>
      </c>
      <c r="Y11" s="35">
        <f t="shared" si="3"/>
        <v>1</v>
      </c>
      <c r="Z11" s="35">
        <f t="shared" si="3"/>
        <v>0</v>
      </c>
      <c r="AA11" s="35">
        <f t="shared" si="3"/>
        <v>0</v>
      </c>
      <c r="AB11" s="35">
        <f t="shared" si="3"/>
        <v>0</v>
      </c>
      <c r="AD11" s="23">
        <f>IF(COUNT($AD$1:$AD10)&gt;$AD$4,"",(COUNT($AD$1:$AD10)))</f>
        <v>7</v>
      </c>
      <c r="AE11" s="23">
        <f t="shared" si="7"/>
        <v>2</v>
      </c>
      <c r="AF11" s="23">
        <f t="shared" si="8"/>
        <v>6</v>
      </c>
      <c r="AG11" s="23">
        <f t="shared" si="9"/>
        <v>0</v>
      </c>
      <c r="AJ11" s="23">
        <f>IF(COUNT($AD$1:$AD10)&gt;$AD$4,"",(COUNT($AD$1:$AD10)))</f>
        <v>7</v>
      </c>
      <c r="AK11" s="23">
        <f t="shared" si="10"/>
        <v>2</v>
      </c>
      <c r="AL11" s="23">
        <f t="shared" si="11"/>
        <v>6</v>
      </c>
      <c r="AM11" s="25">
        <f t="shared" si="12"/>
        <v>0</v>
      </c>
      <c r="AO11" s="23" t="str">
        <f>eingabe!AK11&amp;"–"&amp;eingabe!AL11</f>
        <v>2–6</v>
      </c>
      <c r="AP11" s="23" t="str">
        <f>IF((RIGHT($AO11,1)-0)=6,VLOOKUP((LEFT($AO11,1)-0),eingabe!$U$5:$V$12,2,FALSE),"")</f>
        <v>PT</v>
      </c>
      <c r="AQ11" s="23">
        <f t="shared" si="4"/>
        <v>6</v>
      </c>
      <c r="AR11" s="23" t="str">
        <f t="shared" si="4"/>
        <v/>
      </c>
      <c r="AS11" s="23" t="str">
        <f t="shared" si="4"/>
        <v/>
      </c>
      <c r="AT11" s="23" t="str">
        <f t="shared" si="4"/>
        <v/>
      </c>
      <c r="AU11" s="23" t="str">
        <f t="shared" si="4"/>
        <v/>
      </c>
      <c r="AV11" s="23" t="str">
        <f t="shared" si="4"/>
        <v/>
      </c>
      <c r="AW11" s="23">
        <f>eingabe!AM11</f>
        <v>0</v>
      </c>
      <c r="BB11" s="23" t="str">
        <f t="shared" si="13"/>
        <v>2–6</v>
      </c>
      <c r="BC11" s="23" t="str">
        <f t="shared" si="5"/>
        <v>PT</v>
      </c>
      <c r="BD11" s="23">
        <f t="shared" si="5"/>
        <v>6</v>
      </c>
      <c r="BE11" s="23" t="str">
        <f t="shared" si="5"/>
        <v/>
      </c>
      <c r="BF11" s="23" t="str">
        <f t="shared" si="5"/>
        <v/>
      </c>
      <c r="BG11" s="23" t="str">
        <f t="shared" si="5"/>
        <v/>
      </c>
      <c r="BH11" s="23" t="str">
        <f t="shared" si="5"/>
        <v/>
      </c>
      <c r="BI11" s="23" t="str">
        <f t="shared" si="5"/>
        <v/>
      </c>
      <c r="BJ11" s="23">
        <v>0</v>
      </c>
    </row>
    <row r="12" spans="2:62" x14ac:dyDescent="0.3">
      <c r="B12" s="45" t="s">
        <v>17</v>
      </c>
      <c r="C12" s="15" t="s">
        <v>4</v>
      </c>
      <c r="D12" s="16" t="s">
        <v>12</v>
      </c>
      <c r="E12" s="22">
        <v>2</v>
      </c>
      <c r="F12" s="46" t="str">
        <f t="shared" si="0"/>
        <v>●●●●◌</v>
      </c>
      <c r="G12" s="19">
        <v>0.125</v>
      </c>
      <c r="H12" s="47">
        <f t="shared" si="1"/>
        <v>0.125</v>
      </c>
      <c r="U12" s="23">
        <f t="shared" si="6"/>
        <v>8</v>
      </c>
      <c r="V12" s="25" t="str">
        <f t="shared" si="2"/>
        <v>PE</v>
      </c>
      <c r="W12" s="35">
        <f t="shared" si="3"/>
        <v>0</v>
      </c>
      <c r="X12" s="35">
        <f t="shared" si="3"/>
        <v>1</v>
      </c>
      <c r="Y12" s="35">
        <f t="shared" si="3"/>
        <v>0</v>
      </c>
      <c r="Z12" s="35">
        <f t="shared" si="3"/>
        <v>0</v>
      </c>
      <c r="AA12" s="35">
        <f t="shared" si="3"/>
        <v>0</v>
      </c>
      <c r="AB12" s="35">
        <f t="shared" si="3"/>
        <v>0</v>
      </c>
      <c r="AD12" s="23">
        <f>IF(COUNT($AD$1:$AD11)&gt;$AD$4,"",(COUNT($AD$1:$AD11)))</f>
        <v>8</v>
      </c>
      <c r="AE12" s="23">
        <f t="shared" si="7"/>
        <v>2</v>
      </c>
      <c r="AF12" s="23">
        <f t="shared" si="8"/>
        <v>5</v>
      </c>
      <c r="AG12" s="23">
        <f t="shared" si="9"/>
        <v>0</v>
      </c>
      <c r="AJ12" s="23">
        <f>IF(COUNT($AD$1:$AD11)&gt;$AD$4,"",(COUNT($AD$1:$AD11)))</f>
        <v>8</v>
      </c>
      <c r="AK12" s="23">
        <f t="shared" si="10"/>
        <v>2</v>
      </c>
      <c r="AL12" s="23">
        <f t="shared" si="11"/>
        <v>5</v>
      </c>
      <c r="AM12" s="25">
        <f t="shared" si="12"/>
        <v>0</v>
      </c>
      <c r="AO12" s="23" t="str">
        <f>eingabe!AK12&amp;"–"&amp;eingabe!AL12</f>
        <v>2–5</v>
      </c>
      <c r="AP12" s="23" t="str">
        <f>IF((RIGHT($AO12,1)-0)=6,VLOOKUP((LEFT($AO12,1)-0),eingabe!$U$5:$V$12,2,FALSE),"")</f>
        <v/>
      </c>
      <c r="AQ12" s="23" t="str">
        <f t="shared" si="4"/>
        <v/>
      </c>
      <c r="AR12" s="23">
        <f t="shared" si="4"/>
        <v>5</v>
      </c>
      <c r="AS12" s="23" t="str">
        <f t="shared" si="4"/>
        <v/>
      </c>
      <c r="AT12" s="23" t="str">
        <f t="shared" si="4"/>
        <v/>
      </c>
      <c r="AU12" s="23" t="str">
        <f t="shared" si="4"/>
        <v/>
      </c>
      <c r="AV12" s="23" t="str">
        <f t="shared" si="4"/>
        <v/>
      </c>
      <c r="AW12" s="23">
        <f>eingabe!AM12</f>
        <v>0</v>
      </c>
      <c r="BB12" s="23" t="str">
        <f t="shared" si="13"/>
        <v>2–5</v>
      </c>
      <c r="BC12" s="23" t="str">
        <f t="shared" si="5"/>
        <v/>
      </c>
      <c r="BD12" s="23" t="str">
        <f t="shared" si="5"/>
        <v/>
      </c>
      <c r="BE12" s="23">
        <f t="shared" si="5"/>
        <v>5</v>
      </c>
      <c r="BF12" s="23" t="str">
        <f t="shared" si="5"/>
        <v/>
      </c>
      <c r="BG12" s="23" t="str">
        <f t="shared" si="5"/>
        <v/>
      </c>
      <c r="BH12" s="23" t="str">
        <f t="shared" si="5"/>
        <v/>
      </c>
      <c r="BI12" s="23" t="str">
        <f t="shared" si="5"/>
        <v/>
      </c>
      <c r="BJ12" s="23">
        <v>0</v>
      </c>
    </row>
    <row r="13" spans="2:62" x14ac:dyDescent="0.3">
      <c r="B13" s="48"/>
      <c r="C13" s="49"/>
      <c r="D13" s="50" t="s">
        <v>34</v>
      </c>
      <c r="E13" s="51">
        <f>AVERAGE(E5:E12)</f>
        <v>2.375</v>
      </c>
      <c r="F13" s="52" t="s">
        <v>24</v>
      </c>
      <c r="G13" s="53">
        <f>SUM(G5:G12)</f>
        <v>1</v>
      </c>
      <c r="H13" s="54">
        <f>SUM(H5:H12)</f>
        <v>1</v>
      </c>
      <c r="V13" s="25"/>
      <c r="W13" s="35"/>
      <c r="X13" s="35"/>
      <c r="Y13" s="35"/>
      <c r="Z13" s="35"/>
      <c r="AA13" s="35"/>
      <c r="AB13" s="35"/>
      <c r="AD13" s="23">
        <f>IF(COUNT($AD$1:$AD12)&gt;$AD$4,"",(COUNT($AD$1:$AD12)))</f>
        <v>9</v>
      </c>
      <c r="AE13" s="23">
        <f t="shared" si="7"/>
        <v>2</v>
      </c>
      <c r="AF13" s="23">
        <f t="shared" si="8"/>
        <v>4</v>
      </c>
      <c r="AG13" s="23">
        <f t="shared" si="9"/>
        <v>0</v>
      </c>
      <c r="AJ13" s="23">
        <f>IF(COUNT($AD$1:$AD12)&gt;$AD$4,"",(COUNT($AD$1:$AD12)))</f>
        <v>9</v>
      </c>
      <c r="AK13" s="23">
        <f t="shared" si="10"/>
        <v>2</v>
      </c>
      <c r="AL13" s="23">
        <f t="shared" si="11"/>
        <v>4</v>
      </c>
      <c r="AM13" s="25">
        <f t="shared" si="12"/>
        <v>0</v>
      </c>
      <c r="AO13" s="23" t="str">
        <f>eingabe!AK13&amp;"–"&amp;eingabe!AL13</f>
        <v>2–4</v>
      </c>
      <c r="AP13" s="23" t="str">
        <f>IF((RIGHT($AO13,1)-0)=6,VLOOKUP((LEFT($AO13,1)-0),eingabe!$U$5:$V$12,2,FALSE),"")</f>
        <v/>
      </c>
      <c r="AQ13" s="23" t="str">
        <f t="shared" si="4"/>
        <v/>
      </c>
      <c r="AR13" s="23" t="str">
        <f t="shared" si="4"/>
        <v/>
      </c>
      <c r="AS13" s="23">
        <f t="shared" si="4"/>
        <v>4</v>
      </c>
      <c r="AT13" s="23" t="str">
        <f t="shared" si="4"/>
        <v/>
      </c>
      <c r="AU13" s="23" t="str">
        <f t="shared" si="4"/>
        <v/>
      </c>
      <c r="AV13" s="23" t="str">
        <f t="shared" si="4"/>
        <v/>
      </c>
      <c r="AW13" s="23">
        <f>eingabe!AM13</f>
        <v>0</v>
      </c>
      <c r="BB13" s="23" t="str">
        <f t="shared" si="13"/>
        <v>2–4</v>
      </c>
      <c r="BC13" s="23" t="str">
        <f t="shared" si="5"/>
        <v/>
      </c>
      <c r="BD13" s="23" t="str">
        <f t="shared" si="5"/>
        <v/>
      </c>
      <c r="BE13" s="23" t="str">
        <f t="shared" si="5"/>
        <v/>
      </c>
      <c r="BF13" s="23">
        <f t="shared" si="5"/>
        <v>4</v>
      </c>
      <c r="BG13" s="23" t="str">
        <f t="shared" si="5"/>
        <v/>
      </c>
      <c r="BH13" s="23" t="str">
        <f t="shared" si="5"/>
        <v/>
      </c>
      <c r="BI13" s="23" t="str">
        <f t="shared" si="5"/>
        <v/>
      </c>
      <c r="BJ13" s="23">
        <v>0</v>
      </c>
    </row>
    <row r="14" spans="2:62" x14ac:dyDescent="0.3">
      <c r="B14" s="55"/>
      <c r="D14" s="50" t="s">
        <v>35</v>
      </c>
      <c r="E14" s="56">
        <f>SUMPRODUCT(E5:E12,G5:G12)</f>
        <v>2.375</v>
      </c>
      <c r="H14" s="57"/>
      <c r="V14" s="25"/>
      <c r="W14" s="35"/>
      <c r="X14" s="35"/>
      <c r="Y14" s="35"/>
      <c r="Z14" s="35"/>
      <c r="AA14" s="35"/>
      <c r="AB14" s="35"/>
      <c r="AD14" s="23">
        <f>IF(COUNT($AD$1:$AD13)&gt;$AD$4,"",(COUNT($AD$1:$AD13)))</f>
        <v>10</v>
      </c>
      <c r="AE14" s="23">
        <f t="shared" si="7"/>
        <v>2</v>
      </c>
      <c r="AF14" s="23">
        <f t="shared" si="8"/>
        <v>3</v>
      </c>
      <c r="AG14" s="23">
        <f t="shared" si="9"/>
        <v>0</v>
      </c>
      <c r="AJ14" s="23">
        <f>IF(COUNT($AD$1:$AD13)&gt;$AD$4,"",(COUNT($AD$1:$AD13)))</f>
        <v>10</v>
      </c>
      <c r="AK14" s="23">
        <f t="shared" si="10"/>
        <v>2</v>
      </c>
      <c r="AL14" s="23">
        <f t="shared" si="11"/>
        <v>3</v>
      </c>
      <c r="AM14" s="25">
        <f t="shared" si="12"/>
        <v>0</v>
      </c>
      <c r="AO14" s="23" t="str">
        <f>eingabe!AK14&amp;"–"&amp;eingabe!AL14</f>
        <v>2–3</v>
      </c>
      <c r="AP14" s="23" t="str">
        <f>IF((RIGHT($AO14,1)-0)=6,VLOOKUP((LEFT($AO14,1)-0),eingabe!$U$5:$V$12,2,FALSE),"")</f>
        <v/>
      </c>
      <c r="AQ14" s="23" t="str">
        <f t="shared" si="4"/>
        <v/>
      </c>
      <c r="AR14" s="23" t="str">
        <f t="shared" si="4"/>
        <v/>
      </c>
      <c r="AS14" s="23" t="str">
        <f t="shared" si="4"/>
        <v/>
      </c>
      <c r="AT14" s="23">
        <f t="shared" si="4"/>
        <v>3</v>
      </c>
      <c r="AU14" s="23" t="str">
        <f t="shared" si="4"/>
        <v/>
      </c>
      <c r="AV14" s="23" t="str">
        <f t="shared" si="4"/>
        <v/>
      </c>
      <c r="AW14" s="23">
        <f>eingabe!AM14</f>
        <v>0</v>
      </c>
      <c r="BB14" s="23" t="str">
        <f t="shared" si="13"/>
        <v>2–3</v>
      </c>
      <c r="BC14" s="23" t="str">
        <f t="shared" si="5"/>
        <v/>
      </c>
      <c r="BD14" s="23" t="str">
        <f t="shared" si="5"/>
        <v/>
      </c>
      <c r="BE14" s="23" t="str">
        <f t="shared" si="5"/>
        <v/>
      </c>
      <c r="BF14" s="23" t="str">
        <f t="shared" si="5"/>
        <v/>
      </c>
      <c r="BG14" s="23">
        <f t="shared" si="5"/>
        <v>3</v>
      </c>
      <c r="BH14" s="23" t="str">
        <f t="shared" si="5"/>
        <v/>
      </c>
      <c r="BI14" s="23" t="str">
        <f t="shared" si="5"/>
        <v/>
      </c>
      <c r="BJ14" s="23">
        <v>0</v>
      </c>
    </row>
    <row r="15" spans="2:62" x14ac:dyDescent="0.3">
      <c r="B15" s="55"/>
      <c r="C15" s="58"/>
      <c r="D15" s="59"/>
      <c r="E15" s="58"/>
      <c r="F15" s="58"/>
      <c r="G15" s="57"/>
      <c r="H15" s="57"/>
      <c r="V15" s="25"/>
      <c r="W15" s="35"/>
      <c r="X15" s="35"/>
      <c r="Y15" s="35"/>
      <c r="Z15" s="35"/>
      <c r="AA15" s="35"/>
      <c r="AB15" s="35"/>
      <c r="AD15" s="23">
        <f>IF(COUNT($AD$1:$AD14)&gt;$AD$4,"",(COUNT($AD$1:$AD14)))</f>
        <v>11</v>
      </c>
      <c r="AE15" s="23">
        <f t="shared" si="7"/>
        <v>2</v>
      </c>
      <c r="AF15" s="23">
        <f t="shared" si="8"/>
        <v>2</v>
      </c>
      <c r="AG15" s="23">
        <f t="shared" si="9"/>
        <v>1</v>
      </c>
      <c r="AJ15" s="23">
        <f>IF(COUNT($AD$1:$AD14)&gt;$AD$4,"",(COUNT($AD$1:$AD14)))</f>
        <v>11</v>
      </c>
      <c r="AK15" s="23">
        <f t="shared" si="10"/>
        <v>2</v>
      </c>
      <c r="AL15" s="23">
        <f t="shared" si="11"/>
        <v>2</v>
      </c>
      <c r="AM15" s="25">
        <f t="shared" si="12"/>
        <v>1.25</v>
      </c>
      <c r="AO15" s="23" t="str">
        <f>eingabe!AK15&amp;"–"&amp;eingabe!AL15</f>
        <v>2–2</v>
      </c>
      <c r="AP15" s="23" t="str">
        <f>IF((RIGHT($AO15,1)-0)=6,VLOOKUP((LEFT($AO15,1)-0),eingabe!$U$5:$V$12,2,FALSE),"")</f>
        <v/>
      </c>
      <c r="AQ15" s="23" t="str">
        <f t="shared" ref="AQ15:AV24" si="14">IF((RIGHT($AO15,1)-0)=AQ$4,AQ$4,"")</f>
        <v/>
      </c>
      <c r="AR15" s="23" t="str">
        <f t="shared" si="14"/>
        <v/>
      </c>
      <c r="AS15" s="23" t="str">
        <f t="shared" si="14"/>
        <v/>
      </c>
      <c r="AT15" s="23" t="str">
        <f t="shared" si="14"/>
        <v/>
      </c>
      <c r="AU15" s="23">
        <f t="shared" si="14"/>
        <v>2</v>
      </c>
      <c r="AV15" s="23" t="str">
        <f t="shared" si="14"/>
        <v/>
      </c>
      <c r="AW15" s="23">
        <f>eingabe!AM15</f>
        <v>1.25</v>
      </c>
      <c r="BB15" s="23" t="str">
        <f t="shared" si="13"/>
        <v>2–2</v>
      </c>
      <c r="BC15" s="23" t="str">
        <f t="shared" si="5"/>
        <v/>
      </c>
      <c r="BD15" s="23" t="str">
        <f t="shared" si="5"/>
        <v/>
      </c>
      <c r="BE15" s="23" t="str">
        <f t="shared" si="5"/>
        <v/>
      </c>
      <c r="BF15" s="23" t="str">
        <f t="shared" si="5"/>
        <v/>
      </c>
      <c r="BG15" s="23" t="str">
        <f t="shared" si="5"/>
        <v/>
      </c>
      <c r="BH15" s="23">
        <f t="shared" si="5"/>
        <v>2</v>
      </c>
      <c r="BI15" s="23" t="str">
        <f t="shared" si="5"/>
        <v/>
      </c>
      <c r="BJ15" s="23">
        <v>0</v>
      </c>
    </row>
    <row r="16" spans="2:62" x14ac:dyDescent="0.3">
      <c r="B16" s="55"/>
      <c r="C16" s="58"/>
      <c r="D16" s="59"/>
      <c r="E16" s="58"/>
      <c r="F16" s="58"/>
      <c r="G16" s="57"/>
      <c r="H16" s="57"/>
      <c r="V16" s="25"/>
      <c r="W16" s="35"/>
      <c r="X16" s="35"/>
      <c r="Y16" s="35"/>
      <c r="Z16" s="35"/>
      <c r="AA16" s="35"/>
      <c r="AB16" s="35"/>
      <c r="AD16" s="23">
        <f>IF(COUNT($AD$1:$AD15)&gt;$AD$4,"",(COUNT($AD$1:$AD15)))</f>
        <v>12</v>
      </c>
      <c r="AE16" s="23">
        <f t="shared" si="7"/>
        <v>2</v>
      </c>
      <c r="AF16" s="23">
        <f t="shared" si="8"/>
        <v>1</v>
      </c>
      <c r="AG16" s="23">
        <f t="shared" si="9"/>
        <v>0</v>
      </c>
      <c r="AJ16" s="23">
        <f>IF(COUNT($AD$1:$AD15)&gt;$AD$4,"",(COUNT($AD$1:$AD15)))</f>
        <v>12</v>
      </c>
      <c r="AK16" s="23">
        <f t="shared" si="10"/>
        <v>2</v>
      </c>
      <c r="AL16" s="23">
        <f t="shared" si="11"/>
        <v>1</v>
      </c>
      <c r="AM16" s="25">
        <f t="shared" si="12"/>
        <v>0</v>
      </c>
      <c r="AO16" s="23" t="str">
        <f>eingabe!AK16&amp;"–"&amp;eingabe!AL16</f>
        <v>2–1</v>
      </c>
      <c r="AP16" s="23" t="str">
        <f>IF((RIGHT($AO16,1)-0)=6,VLOOKUP((LEFT($AO16,1)-0),eingabe!$U$5:$V$12,2,FALSE),"")</f>
        <v/>
      </c>
      <c r="AQ16" s="23" t="str">
        <f t="shared" si="14"/>
        <v/>
      </c>
      <c r="AR16" s="23" t="str">
        <f t="shared" si="14"/>
        <v/>
      </c>
      <c r="AS16" s="23" t="str">
        <f t="shared" si="14"/>
        <v/>
      </c>
      <c r="AT16" s="23" t="str">
        <f t="shared" si="14"/>
        <v/>
      </c>
      <c r="AU16" s="23" t="str">
        <f t="shared" si="14"/>
        <v/>
      </c>
      <c r="AV16" s="23">
        <f t="shared" si="14"/>
        <v>1</v>
      </c>
      <c r="AW16" s="23">
        <f>eingabe!AM16</f>
        <v>0</v>
      </c>
      <c r="BB16" s="23" t="str">
        <f t="shared" si="13"/>
        <v>2–1</v>
      </c>
      <c r="BC16" s="23" t="str">
        <f t="shared" si="5"/>
        <v/>
      </c>
      <c r="BD16" s="23" t="str">
        <f t="shared" si="5"/>
        <v/>
      </c>
      <c r="BE16" s="23" t="str">
        <f t="shared" si="5"/>
        <v/>
      </c>
      <c r="BF16" s="23" t="str">
        <f t="shared" si="5"/>
        <v/>
      </c>
      <c r="BG16" s="23" t="str">
        <f t="shared" si="5"/>
        <v/>
      </c>
      <c r="BH16" s="23" t="str">
        <f t="shared" si="5"/>
        <v/>
      </c>
      <c r="BI16" s="23">
        <f t="shared" si="5"/>
        <v>1</v>
      </c>
      <c r="BJ16" s="23">
        <f>SUM(AW11:AW16)</f>
        <v>1.25</v>
      </c>
    </row>
    <row r="17" spans="21:62" x14ac:dyDescent="0.3">
      <c r="AD17" s="23">
        <f>IF(COUNT($AD$1:$AD16)&gt;$AD$4,"",(COUNT($AD$1:$AD16)))</f>
        <v>13</v>
      </c>
      <c r="AE17" s="23">
        <f t="shared" si="7"/>
        <v>3</v>
      </c>
      <c r="AF17" s="23">
        <f t="shared" si="8"/>
        <v>6</v>
      </c>
      <c r="AG17" s="23">
        <f t="shared" si="9"/>
        <v>0</v>
      </c>
      <c r="AJ17" s="23">
        <f>IF(COUNT($AD$1:$AD16)&gt;$AD$4,"",(COUNT($AD$1:$AD16)))</f>
        <v>13</v>
      </c>
      <c r="AK17" s="23">
        <f t="shared" si="10"/>
        <v>3</v>
      </c>
      <c r="AL17" s="23">
        <f t="shared" si="11"/>
        <v>6</v>
      </c>
      <c r="AM17" s="25">
        <f t="shared" si="12"/>
        <v>0</v>
      </c>
      <c r="AO17" s="23" t="str">
        <f>eingabe!AK17&amp;"–"&amp;eingabe!AL17</f>
        <v>3–6</v>
      </c>
      <c r="AP17" s="23" t="str">
        <f>IF((RIGHT($AO17,1)-0)=6,VLOOKUP((LEFT($AO17,1)-0),eingabe!$U$5:$V$12,2,FALSE),"")</f>
        <v>PM</v>
      </c>
      <c r="AQ17" s="23">
        <f t="shared" si="14"/>
        <v>6</v>
      </c>
      <c r="AR17" s="23" t="str">
        <f t="shared" si="14"/>
        <v/>
      </c>
      <c r="AS17" s="23" t="str">
        <f t="shared" si="14"/>
        <v/>
      </c>
      <c r="AT17" s="23" t="str">
        <f t="shared" si="14"/>
        <v/>
      </c>
      <c r="AU17" s="23" t="str">
        <f t="shared" si="14"/>
        <v/>
      </c>
      <c r="AV17" s="23" t="str">
        <f t="shared" si="14"/>
        <v/>
      </c>
      <c r="AW17" s="23">
        <f>eingabe!AM17</f>
        <v>0</v>
      </c>
      <c r="BB17" s="23" t="str">
        <f t="shared" si="13"/>
        <v>3–6</v>
      </c>
      <c r="BC17" s="23" t="str">
        <f t="shared" si="5"/>
        <v>PM</v>
      </c>
      <c r="BD17" s="23">
        <f t="shared" si="5"/>
        <v>6</v>
      </c>
      <c r="BE17" s="23" t="str">
        <f t="shared" si="5"/>
        <v/>
      </c>
      <c r="BF17" s="23" t="str">
        <f t="shared" si="5"/>
        <v/>
      </c>
      <c r="BG17" s="23" t="str">
        <f t="shared" si="5"/>
        <v/>
      </c>
      <c r="BH17" s="23" t="str">
        <f t="shared" si="5"/>
        <v/>
      </c>
      <c r="BI17" s="23" t="str">
        <f t="shared" si="5"/>
        <v/>
      </c>
      <c r="BJ17" s="23">
        <v>0</v>
      </c>
    </row>
    <row r="18" spans="21:62" x14ac:dyDescent="0.3">
      <c r="AD18" s="23">
        <f>IF(COUNT($AD$1:$AD17)&gt;$AD$4,"",(COUNT($AD$1:$AD17)))</f>
        <v>14</v>
      </c>
      <c r="AE18" s="23">
        <f t="shared" si="7"/>
        <v>3</v>
      </c>
      <c r="AF18" s="23">
        <f t="shared" si="8"/>
        <v>5</v>
      </c>
      <c r="AG18" s="23">
        <f t="shared" si="9"/>
        <v>0</v>
      </c>
      <c r="AJ18" s="23">
        <f>IF(COUNT($AD$1:$AD17)&gt;$AD$4,"",(COUNT($AD$1:$AD17)))</f>
        <v>14</v>
      </c>
      <c r="AK18" s="23">
        <f t="shared" si="10"/>
        <v>3</v>
      </c>
      <c r="AL18" s="23">
        <f t="shared" si="11"/>
        <v>5</v>
      </c>
      <c r="AM18" s="25">
        <f t="shared" si="12"/>
        <v>0</v>
      </c>
      <c r="AO18" s="23" t="str">
        <f>eingabe!AK18&amp;"–"&amp;eingabe!AL18</f>
        <v>3–5</v>
      </c>
      <c r="AP18" s="23" t="str">
        <f>IF((RIGHT($AO18,1)-0)=6,VLOOKUP((LEFT($AO18,1)-0),eingabe!$U$5:$V$12,2,FALSE),"")</f>
        <v/>
      </c>
      <c r="AQ18" s="23" t="str">
        <f t="shared" si="14"/>
        <v/>
      </c>
      <c r="AR18" s="23">
        <f t="shared" si="14"/>
        <v>5</v>
      </c>
      <c r="AS18" s="23" t="str">
        <f t="shared" si="14"/>
        <v/>
      </c>
      <c r="AT18" s="23" t="str">
        <f t="shared" si="14"/>
        <v/>
      </c>
      <c r="AU18" s="23" t="str">
        <f t="shared" si="14"/>
        <v/>
      </c>
      <c r="AV18" s="23" t="str">
        <f t="shared" si="14"/>
        <v/>
      </c>
      <c r="AW18" s="23">
        <f>eingabe!AM18</f>
        <v>0</v>
      </c>
      <c r="BB18" s="23" t="str">
        <f t="shared" si="13"/>
        <v>3–5</v>
      </c>
      <c r="BC18" s="23" t="str">
        <f t="shared" si="5"/>
        <v/>
      </c>
      <c r="BD18" s="23" t="str">
        <f t="shared" si="5"/>
        <v/>
      </c>
      <c r="BE18" s="23">
        <f t="shared" si="5"/>
        <v>5</v>
      </c>
      <c r="BF18" s="23" t="str">
        <f t="shared" si="5"/>
        <v/>
      </c>
      <c r="BG18" s="23" t="str">
        <f t="shared" si="5"/>
        <v/>
      </c>
      <c r="BH18" s="23" t="str">
        <f t="shared" si="5"/>
        <v/>
      </c>
      <c r="BI18" s="23" t="str">
        <f t="shared" si="5"/>
        <v/>
      </c>
      <c r="BJ18" s="23">
        <v>0</v>
      </c>
    </row>
    <row r="19" spans="21:62" x14ac:dyDescent="0.3">
      <c r="AD19" s="23">
        <f>IF(COUNT($AD$1:$AD18)&gt;$AD$4,"",(COUNT($AD$1:$AD18)))</f>
        <v>15</v>
      </c>
      <c r="AE19" s="23">
        <f t="shared" si="7"/>
        <v>3</v>
      </c>
      <c r="AF19" s="23">
        <f t="shared" si="8"/>
        <v>4</v>
      </c>
      <c r="AG19" s="23">
        <f t="shared" si="9"/>
        <v>0</v>
      </c>
      <c r="AJ19" s="23">
        <f>IF(COUNT($AD$1:$AD18)&gt;$AD$4,"",(COUNT($AD$1:$AD18)))</f>
        <v>15</v>
      </c>
      <c r="AK19" s="23">
        <f t="shared" si="10"/>
        <v>3</v>
      </c>
      <c r="AL19" s="23">
        <f t="shared" si="11"/>
        <v>4</v>
      </c>
      <c r="AM19" s="25">
        <f t="shared" si="12"/>
        <v>0</v>
      </c>
      <c r="AO19" s="23" t="str">
        <f>eingabe!AK19&amp;"–"&amp;eingabe!AL19</f>
        <v>3–4</v>
      </c>
      <c r="AP19" s="23" t="str">
        <f>IF((RIGHT($AO19,1)-0)=6,VLOOKUP((LEFT($AO19,1)-0),eingabe!$U$5:$V$12,2,FALSE),"")</f>
        <v/>
      </c>
      <c r="AQ19" s="23" t="str">
        <f t="shared" si="14"/>
        <v/>
      </c>
      <c r="AR19" s="23" t="str">
        <f t="shared" si="14"/>
        <v/>
      </c>
      <c r="AS19" s="23">
        <f t="shared" si="14"/>
        <v>4</v>
      </c>
      <c r="AT19" s="23" t="str">
        <f t="shared" si="14"/>
        <v/>
      </c>
      <c r="AU19" s="23" t="str">
        <f t="shared" si="14"/>
        <v/>
      </c>
      <c r="AV19" s="23" t="str">
        <f t="shared" si="14"/>
        <v/>
      </c>
      <c r="AW19" s="23">
        <f>eingabe!AM19</f>
        <v>0</v>
      </c>
      <c r="BB19" s="23" t="str">
        <f t="shared" si="13"/>
        <v>3–4</v>
      </c>
      <c r="BC19" s="23" t="str">
        <f t="shared" si="5"/>
        <v/>
      </c>
      <c r="BD19" s="23" t="str">
        <f t="shared" si="5"/>
        <v/>
      </c>
      <c r="BE19" s="23" t="str">
        <f t="shared" si="5"/>
        <v/>
      </c>
      <c r="BF19" s="23">
        <f t="shared" si="5"/>
        <v>4</v>
      </c>
      <c r="BG19" s="23" t="str">
        <f t="shared" si="5"/>
        <v/>
      </c>
      <c r="BH19" s="23" t="str">
        <f t="shared" si="5"/>
        <v/>
      </c>
      <c r="BI19" s="23" t="str">
        <f t="shared" si="5"/>
        <v/>
      </c>
      <c r="BJ19" s="23">
        <v>0</v>
      </c>
    </row>
    <row r="20" spans="21:62" x14ac:dyDescent="0.3">
      <c r="AD20" s="23">
        <f>IF(COUNT($AD$1:$AD19)&gt;$AD$4,"",(COUNT($AD$1:$AD19)))</f>
        <v>16</v>
      </c>
      <c r="AE20" s="23">
        <f t="shared" si="7"/>
        <v>3</v>
      </c>
      <c r="AF20" s="23">
        <f t="shared" si="8"/>
        <v>3</v>
      </c>
      <c r="AG20" s="23">
        <f t="shared" si="9"/>
        <v>0</v>
      </c>
      <c r="AJ20" s="23">
        <f>IF(COUNT($AD$1:$AD19)&gt;$AD$4,"",(COUNT($AD$1:$AD19)))</f>
        <v>16</v>
      </c>
      <c r="AK20" s="23">
        <f t="shared" si="10"/>
        <v>3</v>
      </c>
      <c r="AL20" s="23">
        <f t="shared" si="11"/>
        <v>3</v>
      </c>
      <c r="AM20" s="25">
        <f t="shared" si="12"/>
        <v>0</v>
      </c>
      <c r="AO20" s="23" t="str">
        <f>eingabe!AK20&amp;"–"&amp;eingabe!AL20</f>
        <v>3–3</v>
      </c>
      <c r="AP20" s="23" t="str">
        <f>IF((RIGHT($AO20,1)-0)=6,VLOOKUP((LEFT($AO20,1)-0),eingabe!$U$5:$V$12,2,FALSE),"")</f>
        <v/>
      </c>
      <c r="AQ20" s="23" t="str">
        <f t="shared" si="14"/>
        <v/>
      </c>
      <c r="AR20" s="23" t="str">
        <f t="shared" si="14"/>
        <v/>
      </c>
      <c r="AS20" s="23" t="str">
        <f t="shared" si="14"/>
        <v/>
      </c>
      <c r="AT20" s="23">
        <f t="shared" si="14"/>
        <v>3</v>
      </c>
      <c r="AU20" s="23" t="str">
        <f t="shared" si="14"/>
        <v/>
      </c>
      <c r="AV20" s="23" t="str">
        <f t="shared" si="14"/>
        <v/>
      </c>
      <c r="AW20" s="23">
        <f>eingabe!AM20</f>
        <v>0</v>
      </c>
      <c r="BB20" s="23" t="str">
        <f t="shared" si="13"/>
        <v>3–3</v>
      </c>
      <c r="BC20" s="23" t="str">
        <f t="shared" si="5"/>
        <v/>
      </c>
      <c r="BD20" s="23" t="str">
        <f t="shared" si="5"/>
        <v/>
      </c>
      <c r="BE20" s="23" t="str">
        <f t="shared" si="5"/>
        <v/>
      </c>
      <c r="BF20" s="23" t="str">
        <f t="shared" si="5"/>
        <v/>
      </c>
      <c r="BG20" s="23">
        <f t="shared" si="5"/>
        <v>3</v>
      </c>
      <c r="BH20" s="23" t="str">
        <f t="shared" si="5"/>
        <v/>
      </c>
      <c r="BI20" s="23" t="str">
        <f t="shared" si="5"/>
        <v/>
      </c>
      <c r="BJ20" s="23">
        <v>0</v>
      </c>
    </row>
    <row r="21" spans="21:62" x14ac:dyDescent="0.3">
      <c r="AD21" s="23">
        <f>IF(COUNT($AD$1:$AD20)&gt;$AD$4,"",(COUNT($AD$1:$AD20)))</f>
        <v>17</v>
      </c>
      <c r="AE21" s="23">
        <f t="shared" si="7"/>
        <v>3</v>
      </c>
      <c r="AF21" s="23">
        <f t="shared" si="8"/>
        <v>2</v>
      </c>
      <c r="AG21" s="23">
        <f t="shared" si="9"/>
        <v>0</v>
      </c>
      <c r="AJ21" s="23">
        <f>IF(COUNT($AD$1:$AD20)&gt;$AD$4,"",(COUNT($AD$1:$AD20)))</f>
        <v>17</v>
      </c>
      <c r="AK21" s="23">
        <f t="shared" si="10"/>
        <v>3</v>
      </c>
      <c r="AL21" s="23">
        <f t="shared" si="11"/>
        <v>2</v>
      </c>
      <c r="AM21" s="25">
        <f t="shared" si="12"/>
        <v>0</v>
      </c>
      <c r="AO21" s="23" t="str">
        <f>eingabe!AK21&amp;"–"&amp;eingabe!AL21</f>
        <v>3–2</v>
      </c>
      <c r="AP21" s="23" t="str">
        <f>IF((RIGHT($AO21,1)-0)=6,VLOOKUP((LEFT($AO21,1)-0),eingabe!$U$5:$V$12,2,FALSE),"")</f>
        <v/>
      </c>
      <c r="AQ21" s="23" t="str">
        <f t="shared" si="14"/>
        <v/>
      </c>
      <c r="AR21" s="23" t="str">
        <f t="shared" si="14"/>
        <v/>
      </c>
      <c r="AS21" s="23" t="str">
        <f t="shared" si="14"/>
        <v/>
      </c>
      <c r="AT21" s="23" t="str">
        <f t="shared" si="14"/>
        <v/>
      </c>
      <c r="AU21" s="23">
        <f t="shared" si="14"/>
        <v>2</v>
      </c>
      <c r="AV21" s="23" t="str">
        <f t="shared" si="14"/>
        <v/>
      </c>
      <c r="AW21" s="23">
        <f>eingabe!AM21</f>
        <v>0</v>
      </c>
      <c r="BB21" s="23" t="str">
        <f t="shared" si="13"/>
        <v>3–2</v>
      </c>
      <c r="BC21" s="23" t="str">
        <f t="shared" ref="BC21:BC52" si="15">AP21</f>
        <v/>
      </c>
      <c r="BD21" s="23" t="str">
        <f t="shared" ref="BD21:BD52" si="16">AQ21</f>
        <v/>
      </c>
      <c r="BE21" s="23" t="str">
        <f t="shared" ref="BE21:BE52" si="17">AR21</f>
        <v/>
      </c>
      <c r="BF21" s="23" t="str">
        <f t="shared" ref="BF21:BF52" si="18">AS21</f>
        <v/>
      </c>
      <c r="BG21" s="23" t="str">
        <f t="shared" ref="BG21:BG52" si="19">AT21</f>
        <v/>
      </c>
      <c r="BH21" s="23">
        <f t="shared" ref="BH21:BH52" si="20">AU21</f>
        <v>2</v>
      </c>
      <c r="BI21" s="23" t="str">
        <f t="shared" ref="BI21:BI52" si="21">AV21</f>
        <v/>
      </c>
      <c r="BJ21" s="23">
        <v>0</v>
      </c>
    </row>
    <row r="22" spans="21:62" x14ac:dyDescent="0.3">
      <c r="U22" s="24" t="s">
        <v>22</v>
      </c>
      <c r="V22" s="24"/>
      <c r="W22" s="24"/>
      <c r="X22" s="24"/>
      <c r="Y22" s="24"/>
      <c r="Z22" s="24"/>
      <c r="AA22" s="24"/>
      <c r="AB22" s="24"/>
      <c r="AD22" s="23">
        <f>IF(COUNT($AD$1:$AD21)&gt;$AD$4,"",(COUNT($AD$1:$AD21)))</f>
        <v>18</v>
      </c>
      <c r="AE22" s="23">
        <f t="shared" si="7"/>
        <v>3</v>
      </c>
      <c r="AF22" s="23">
        <f t="shared" si="8"/>
        <v>1</v>
      </c>
      <c r="AG22" s="23">
        <f t="shared" si="9"/>
        <v>1</v>
      </c>
      <c r="AJ22" s="23">
        <f>IF(COUNT($AD$1:$AD21)&gt;$AD$4,"",(COUNT($AD$1:$AD21)))</f>
        <v>18</v>
      </c>
      <c r="AK22" s="23">
        <f t="shared" si="10"/>
        <v>3</v>
      </c>
      <c r="AL22" s="23">
        <f t="shared" si="11"/>
        <v>1</v>
      </c>
      <c r="AM22" s="25">
        <f t="shared" si="12"/>
        <v>1.25</v>
      </c>
      <c r="AO22" s="23" t="str">
        <f>eingabe!AK22&amp;"–"&amp;eingabe!AL22</f>
        <v>3–1</v>
      </c>
      <c r="AP22" s="23" t="str">
        <f>IF((RIGHT($AO22,1)-0)=6,VLOOKUP((LEFT($AO22,1)-0),eingabe!$U$5:$V$12,2,FALSE),"")</f>
        <v/>
      </c>
      <c r="AQ22" s="23" t="str">
        <f t="shared" si="14"/>
        <v/>
      </c>
      <c r="AR22" s="23" t="str">
        <f t="shared" si="14"/>
        <v/>
      </c>
      <c r="AS22" s="23" t="str">
        <f t="shared" si="14"/>
        <v/>
      </c>
      <c r="AT22" s="23" t="str">
        <f t="shared" si="14"/>
        <v/>
      </c>
      <c r="AU22" s="23" t="str">
        <f t="shared" si="14"/>
        <v/>
      </c>
      <c r="AV22" s="23">
        <f t="shared" si="14"/>
        <v>1</v>
      </c>
      <c r="AW22" s="23">
        <f>eingabe!AM22</f>
        <v>1.25</v>
      </c>
      <c r="BB22" s="23" t="str">
        <f t="shared" si="13"/>
        <v>3–1</v>
      </c>
      <c r="BC22" s="23" t="str">
        <f t="shared" si="15"/>
        <v/>
      </c>
      <c r="BD22" s="23" t="str">
        <f t="shared" si="16"/>
        <v/>
      </c>
      <c r="BE22" s="23" t="str">
        <f t="shared" si="17"/>
        <v/>
      </c>
      <c r="BF22" s="23" t="str">
        <f t="shared" si="18"/>
        <v/>
      </c>
      <c r="BG22" s="23" t="str">
        <f t="shared" si="19"/>
        <v/>
      </c>
      <c r="BH22" s="23" t="str">
        <f t="shared" si="20"/>
        <v/>
      </c>
      <c r="BI22" s="23">
        <f t="shared" si="21"/>
        <v>1</v>
      </c>
      <c r="BJ22" s="23">
        <f>SUM(AW17:AW22)</f>
        <v>1.25</v>
      </c>
    </row>
    <row r="23" spans="21:62" x14ac:dyDescent="0.3">
      <c r="AD23" s="23">
        <f>IF(COUNT($AD$1:$AD22)&gt;$AD$4,"",(COUNT($AD$1:$AD22)))</f>
        <v>19</v>
      </c>
      <c r="AE23" s="23">
        <f t="shared" si="7"/>
        <v>4</v>
      </c>
      <c r="AF23" s="23">
        <f t="shared" si="8"/>
        <v>6</v>
      </c>
      <c r="AG23" s="23">
        <f t="shared" si="9"/>
        <v>0</v>
      </c>
      <c r="AJ23" s="23">
        <f>IF(COUNT($AD$1:$AD22)&gt;$AD$4,"",(COUNT($AD$1:$AD22)))</f>
        <v>19</v>
      </c>
      <c r="AK23" s="23">
        <f t="shared" si="10"/>
        <v>4</v>
      </c>
      <c r="AL23" s="23">
        <f t="shared" si="11"/>
        <v>6</v>
      </c>
      <c r="AM23" s="25">
        <f t="shared" si="12"/>
        <v>0</v>
      </c>
      <c r="AO23" s="23" t="str">
        <f>eingabe!AK23&amp;"–"&amp;eingabe!AL23</f>
        <v>4–6</v>
      </c>
      <c r="AP23" s="23" t="str">
        <f>IF((RIGHT($AO23,1)-0)=6,VLOOKUP((LEFT($AO23,1)-0),eingabe!$U$5:$V$12,2,FALSE),"")</f>
        <v>DP</v>
      </c>
      <c r="AQ23" s="23">
        <f t="shared" si="14"/>
        <v>6</v>
      </c>
      <c r="AR23" s="23" t="str">
        <f t="shared" si="14"/>
        <v/>
      </c>
      <c r="AS23" s="23" t="str">
        <f t="shared" si="14"/>
        <v/>
      </c>
      <c r="AT23" s="23" t="str">
        <f t="shared" si="14"/>
        <v/>
      </c>
      <c r="AU23" s="23" t="str">
        <f t="shared" si="14"/>
        <v/>
      </c>
      <c r="AV23" s="23" t="str">
        <f t="shared" si="14"/>
        <v/>
      </c>
      <c r="AW23" s="23">
        <f>eingabe!AM23</f>
        <v>0</v>
      </c>
      <c r="BB23" s="23" t="str">
        <f t="shared" si="13"/>
        <v>4–6</v>
      </c>
      <c r="BC23" s="23" t="str">
        <f t="shared" si="15"/>
        <v>DP</v>
      </c>
      <c r="BD23" s="23">
        <f t="shared" si="16"/>
        <v>6</v>
      </c>
      <c r="BE23" s="23" t="str">
        <f t="shared" si="17"/>
        <v/>
      </c>
      <c r="BF23" s="23" t="str">
        <f t="shared" si="18"/>
        <v/>
      </c>
      <c r="BG23" s="23" t="str">
        <f t="shared" si="19"/>
        <v/>
      </c>
      <c r="BH23" s="23" t="str">
        <f t="shared" si="20"/>
        <v/>
      </c>
      <c r="BI23" s="23" t="str">
        <f t="shared" si="21"/>
        <v/>
      </c>
      <c r="BJ23" s="23">
        <v>0</v>
      </c>
    </row>
    <row r="24" spans="21:62" x14ac:dyDescent="0.3">
      <c r="W24" s="23">
        <v>1</v>
      </c>
      <c r="X24" s="23">
        <v>2</v>
      </c>
      <c r="Y24" s="23">
        <v>3</v>
      </c>
      <c r="Z24" s="23">
        <v>4</v>
      </c>
      <c r="AA24" s="23">
        <v>5</v>
      </c>
      <c r="AB24" s="23">
        <v>6</v>
      </c>
      <c r="AD24" s="23">
        <f>IF(COUNT($AD$1:$AD23)&gt;$AD$4,"",(COUNT($AD$1:$AD23)))</f>
        <v>20</v>
      </c>
      <c r="AE24" s="23">
        <f t="shared" si="7"/>
        <v>4</v>
      </c>
      <c r="AF24" s="23">
        <f t="shared" si="8"/>
        <v>5</v>
      </c>
      <c r="AG24" s="23">
        <f t="shared" si="9"/>
        <v>0</v>
      </c>
      <c r="AJ24" s="23">
        <f>IF(COUNT($AD$1:$AD23)&gt;$AD$4,"",(COUNT($AD$1:$AD23)))</f>
        <v>20</v>
      </c>
      <c r="AK24" s="23">
        <f t="shared" si="10"/>
        <v>4</v>
      </c>
      <c r="AL24" s="23">
        <f t="shared" si="11"/>
        <v>5</v>
      </c>
      <c r="AM24" s="25">
        <f t="shared" si="12"/>
        <v>0</v>
      </c>
      <c r="AO24" s="23" t="str">
        <f>eingabe!AK24&amp;"–"&amp;eingabe!AL24</f>
        <v>4–5</v>
      </c>
      <c r="AP24" s="23" t="str">
        <f>IF((RIGHT($AO24,1)-0)=6,VLOOKUP((LEFT($AO24,1)-0),eingabe!$U$5:$V$12,2,FALSE),"")</f>
        <v/>
      </c>
      <c r="AQ24" s="23" t="str">
        <f t="shared" si="14"/>
        <v/>
      </c>
      <c r="AR24" s="23">
        <f t="shared" si="14"/>
        <v>5</v>
      </c>
      <c r="AS24" s="23" t="str">
        <f t="shared" si="14"/>
        <v/>
      </c>
      <c r="AT24" s="23" t="str">
        <f t="shared" si="14"/>
        <v/>
      </c>
      <c r="AU24" s="23" t="str">
        <f t="shared" si="14"/>
        <v/>
      </c>
      <c r="AV24" s="23" t="str">
        <f t="shared" si="14"/>
        <v/>
      </c>
      <c r="AW24" s="23">
        <f>eingabe!AM24</f>
        <v>0</v>
      </c>
      <c r="BB24" s="23" t="str">
        <f t="shared" si="13"/>
        <v>4–5</v>
      </c>
      <c r="BC24" s="23" t="str">
        <f t="shared" si="15"/>
        <v/>
      </c>
      <c r="BD24" s="23" t="str">
        <f t="shared" si="16"/>
        <v/>
      </c>
      <c r="BE24" s="23">
        <f t="shared" si="17"/>
        <v>5</v>
      </c>
      <c r="BF24" s="23" t="str">
        <f t="shared" si="18"/>
        <v/>
      </c>
      <c r="BG24" s="23" t="str">
        <f t="shared" si="19"/>
        <v/>
      </c>
      <c r="BH24" s="23" t="str">
        <f t="shared" si="20"/>
        <v/>
      </c>
      <c r="BI24" s="23" t="str">
        <f t="shared" si="21"/>
        <v/>
      </c>
      <c r="BJ24" s="23">
        <v>0</v>
      </c>
    </row>
    <row r="25" spans="21:62" x14ac:dyDescent="0.3">
      <c r="U25" s="23">
        <f>U5</f>
        <v>1</v>
      </c>
      <c r="V25" s="25" t="str">
        <f>V5</f>
        <v>SV</v>
      </c>
      <c r="W25" s="35">
        <f t="shared" ref="W25:AB32" si="22">IF(VLOOKUP($V25,$C$5:$E$16,3,FALSE)=W$24,$G5*10,0)</f>
        <v>0</v>
      </c>
      <c r="X25" s="35">
        <f t="shared" si="22"/>
        <v>1.25</v>
      </c>
      <c r="Y25" s="35">
        <f t="shared" si="22"/>
        <v>0</v>
      </c>
      <c r="Z25" s="35">
        <f t="shared" si="22"/>
        <v>0</v>
      </c>
      <c r="AA25" s="35">
        <f t="shared" si="22"/>
        <v>0</v>
      </c>
      <c r="AB25" s="35">
        <f t="shared" si="22"/>
        <v>0</v>
      </c>
      <c r="AD25" s="23">
        <f>IF(COUNT($AD$1:$AD24)&gt;$AD$4,"",(COUNT($AD$1:$AD24)))</f>
        <v>21</v>
      </c>
      <c r="AE25" s="23">
        <f t="shared" si="7"/>
        <v>4</v>
      </c>
      <c r="AF25" s="23">
        <f t="shared" si="8"/>
        <v>4</v>
      </c>
      <c r="AG25" s="23">
        <f t="shared" si="9"/>
        <v>0</v>
      </c>
      <c r="AJ25" s="23">
        <f>IF(COUNT($AD$1:$AD24)&gt;$AD$4,"",(COUNT($AD$1:$AD24)))</f>
        <v>21</v>
      </c>
      <c r="AK25" s="23">
        <f t="shared" si="10"/>
        <v>4</v>
      </c>
      <c r="AL25" s="23">
        <f t="shared" si="11"/>
        <v>4</v>
      </c>
      <c r="AM25" s="25">
        <f t="shared" si="12"/>
        <v>0</v>
      </c>
      <c r="AO25" s="23" t="str">
        <f>eingabe!AK25&amp;"–"&amp;eingabe!AL25</f>
        <v>4–4</v>
      </c>
      <c r="AP25" s="23" t="str">
        <f>IF((RIGHT($AO25,1)-0)=6,VLOOKUP((LEFT($AO25,1)-0),eingabe!$U$5:$V$12,2,FALSE),"")</f>
        <v/>
      </c>
      <c r="AQ25" s="23" t="str">
        <f t="shared" ref="AQ25:AV34" si="23">IF((RIGHT($AO25,1)-0)=AQ$4,AQ$4,"")</f>
        <v/>
      </c>
      <c r="AR25" s="23" t="str">
        <f t="shared" si="23"/>
        <v/>
      </c>
      <c r="AS25" s="23">
        <f t="shared" si="23"/>
        <v>4</v>
      </c>
      <c r="AT25" s="23" t="str">
        <f t="shared" si="23"/>
        <v/>
      </c>
      <c r="AU25" s="23" t="str">
        <f t="shared" si="23"/>
        <v/>
      </c>
      <c r="AV25" s="23" t="str">
        <f t="shared" si="23"/>
        <v/>
      </c>
      <c r="AW25" s="23">
        <f>eingabe!AM25</f>
        <v>0</v>
      </c>
      <c r="BB25" s="23" t="str">
        <f t="shared" si="13"/>
        <v>4–4</v>
      </c>
      <c r="BC25" s="23" t="str">
        <f t="shared" si="15"/>
        <v/>
      </c>
      <c r="BD25" s="23" t="str">
        <f t="shared" si="16"/>
        <v/>
      </c>
      <c r="BE25" s="23" t="str">
        <f t="shared" si="17"/>
        <v/>
      </c>
      <c r="BF25" s="23">
        <f t="shared" si="18"/>
        <v>4</v>
      </c>
      <c r="BG25" s="23" t="str">
        <f t="shared" si="19"/>
        <v/>
      </c>
      <c r="BH25" s="23" t="str">
        <f t="shared" si="20"/>
        <v/>
      </c>
      <c r="BI25" s="23" t="str">
        <f t="shared" si="21"/>
        <v/>
      </c>
      <c r="BJ25" s="23">
        <v>0</v>
      </c>
    </row>
    <row r="26" spans="21:62" x14ac:dyDescent="0.3">
      <c r="U26" s="23">
        <f t="shared" ref="U26:U32" si="24">U6</f>
        <v>2</v>
      </c>
      <c r="V26" s="25" t="str">
        <f t="shared" ref="V26:V32" si="25">V6</f>
        <v>PT</v>
      </c>
      <c r="W26" s="35">
        <f t="shared" si="22"/>
        <v>0</v>
      </c>
      <c r="X26" s="35">
        <f t="shared" si="22"/>
        <v>1.25</v>
      </c>
      <c r="Y26" s="35">
        <f t="shared" si="22"/>
        <v>0</v>
      </c>
      <c r="Z26" s="35">
        <f t="shared" si="22"/>
        <v>0</v>
      </c>
      <c r="AA26" s="35">
        <f t="shared" si="22"/>
        <v>0</v>
      </c>
      <c r="AB26" s="35">
        <f t="shared" si="22"/>
        <v>0</v>
      </c>
      <c r="AD26" s="23">
        <f>IF(COUNT($AD$1:$AD25)&gt;$AD$4,"",(COUNT($AD$1:$AD25)))</f>
        <v>22</v>
      </c>
      <c r="AE26" s="23">
        <f t="shared" si="7"/>
        <v>4</v>
      </c>
      <c r="AF26" s="23">
        <f t="shared" si="8"/>
        <v>3</v>
      </c>
      <c r="AG26" s="23">
        <f t="shared" si="9"/>
        <v>0</v>
      </c>
      <c r="AJ26" s="23">
        <f>IF(COUNT($AD$1:$AD25)&gt;$AD$4,"",(COUNT($AD$1:$AD25)))</f>
        <v>22</v>
      </c>
      <c r="AK26" s="23">
        <f t="shared" si="10"/>
        <v>4</v>
      </c>
      <c r="AL26" s="23">
        <f t="shared" si="11"/>
        <v>3</v>
      </c>
      <c r="AM26" s="25">
        <f t="shared" si="12"/>
        <v>0</v>
      </c>
      <c r="AO26" s="23" t="str">
        <f>eingabe!AK26&amp;"–"&amp;eingabe!AL26</f>
        <v>4–3</v>
      </c>
      <c r="AP26" s="23" t="str">
        <f>IF((RIGHT($AO26,1)-0)=6,VLOOKUP((LEFT($AO26,1)-0),eingabe!$U$5:$V$12,2,FALSE),"")</f>
        <v/>
      </c>
      <c r="AQ26" s="23" t="str">
        <f t="shared" si="23"/>
        <v/>
      </c>
      <c r="AR26" s="23" t="str">
        <f t="shared" si="23"/>
        <v/>
      </c>
      <c r="AS26" s="23" t="str">
        <f t="shared" si="23"/>
        <v/>
      </c>
      <c r="AT26" s="23">
        <f t="shared" si="23"/>
        <v>3</v>
      </c>
      <c r="AU26" s="23" t="str">
        <f t="shared" si="23"/>
        <v/>
      </c>
      <c r="AV26" s="23" t="str">
        <f t="shared" si="23"/>
        <v/>
      </c>
      <c r="AW26" s="23">
        <f>eingabe!AM26</f>
        <v>0</v>
      </c>
      <c r="BB26" s="23" t="str">
        <f t="shared" si="13"/>
        <v>4–3</v>
      </c>
      <c r="BC26" s="23" t="str">
        <f t="shared" si="15"/>
        <v/>
      </c>
      <c r="BD26" s="23" t="str">
        <f t="shared" si="16"/>
        <v/>
      </c>
      <c r="BE26" s="23" t="str">
        <f t="shared" si="17"/>
        <v/>
      </c>
      <c r="BF26" s="23" t="str">
        <f t="shared" si="18"/>
        <v/>
      </c>
      <c r="BG26" s="23">
        <f t="shared" si="19"/>
        <v>3</v>
      </c>
      <c r="BH26" s="23" t="str">
        <f t="shared" si="20"/>
        <v/>
      </c>
      <c r="BI26" s="23" t="str">
        <f t="shared" si="21"/>
        <v/>
      </c>
      <c r="BJ26" s="23">
        <v>0</v>
      </c>
    </row>
    <row r="27" spans="21:62" x14ac:dyDescent="0.3">
      <c r="U27" s="23">
        <f t="shared" si="24"/>
        <v>3</v>
      </c>
      <c r="V27" s="25" t="str">
        <f t="shared" si="25"/>
        <v>PM</v>
      </c>
      <c r="W27" s="35">
        <f t="shared" si="22"/>
        <v>1.25</v>
      </c>
      <c r="X27" s="35">
        <f t="shared" si="22"/>
        <v>0</v>
      </c>
      <c r="Y27" s="35">
        <f t="shared" si="22"/>
        <v>0</v>
      </c>
      <c r="Z27" s="35">
        <f t="shared" si="22"/>
        <v>0</v>
      </c>
      <c r="AA27" s="35">
        <f t="shared" si="22"/>
        <v>0</v>
      </c>
      <c r="AB27" s="35">
        <f t="shared" si="22"/>
        <v>0</v>
      </c>
      <c r="AD27" s="23">
        <f>IF(COUNT($AD$1:$AD26)&gt;$AD$4,"",(COUNT($AD$1:$AD26)))</f>
        <v>23</v>
      </c>
      <c r="AE27" s="23">
        <f t="shared" si="7"/>
        <v>4</v>
      </c>
      <c r="AF27" s="23">
        <f t="shared" si="8"/>
        <v>2</v>
      </c>
      <c r="AG27" s="23">
        <f t="shared" si="9"/>
        <v>1</v>
      </c>
      <c r="AJ27" s="23">
        <f>IF(COUNT($AD$1:$AD26)&gt;$AD$4,"",(COUNT($AD$1:$AD26)))</f>
        <v>23</v>
      </c>
      <c r="AK27" s="23">
        <f t="shared" si="10"/>
        <v>4</v>
      </c>
      <c r="AL27" s="23">
        <f t="shared" si="11"/>
        <v>2</v>
      </c>
      <c r="AM27" s="25">
        <f t="shared" si="12"/>
        <v>1.25</v>
      </c>
      <c r="AO27" s="23" t="str">
        <f>eingabe!AK27&amp;"–"&amp;eingabe!AL27</f>
        <v>4–2</v>
      </c>
      <c r="AP27" s="23" t="str">
        <f>IF((RIGHT($AO27,1)-0)=6,VLOOKUP((LEFT($AO27,1)-0),eingabe!$U$5:$V$12,2,FALSE),"")</f>
        <v/>
      </c>
      <c r="AQ27" s="23" t="str">
        <f t="shared" si="23"/>
        <v/>
      </c>
      <c r="AR27" s="23" t="str">
        <f t="shared" si="23"/>
        <v/>
      </c>
      <c r="AS27" s="23" t="str">
        <f t="shared" si="23"/>
        <v/>
      </c>
      <c r="AT27" s="23" t="str">
        <f t="shared" si="23"/>
        <v/>
      </c>
      <c r="AU27" s="23">
        <f t="shared" si="23"/>
        <v>2</v>
      </c>
      <c r="AV27" s="23" t="str">
        <f t="shared" si="23"/>
        <v/>
      </c>
      <c r="AW27" s="23">
        <f>eingabe!AM27</f>
        <v>1.25</v>
      </c>
      <c r="BB27" s="23" t="str">
        <f t="shared" si="13"/>
        <v>4–2</v>
      </c>
      <c r="BC27" s="23" t="str">
        <f t="shared" si="15"/>
        <v/>
      </c>
      <c r="BD27" s="23" t="str">
        <f t="shared" si="16"/>
        <v/>
      </c>
      <c r="BE27" s="23" t="str">
        <f t="shared" si="17"/>
        <v/>
      </c>
      <c r="BF27" s="23" t="str">
        <f t="shared" si="18"/>
        <v/>
      </c>
      <c r="BG27" s="23" t="str">
        <f t="shared" si="19"/>
        <v/>
      </c>
      <c r="BH27" s="23">
        <f t="shared" si="20"/>
        <v>2</v>
      </c>
      <c r="BI27" s="23" t="str">
        <f t="shared" si="21"/>
        <v/>
      </c>
      <c r="BJ27" s="23">
        <v>0</v>
      </c>
    </row>
    <row r="28" spans="21:62" x14ac:dyDescent="0.3">
      <c r="U28" s="23">
        <f t="shared" si="24"/>
        <v>4</v>
      </c>
      <c r="V28" s="25" t="str">
        <f t="shared" si="25"/>
        <v>DP</v>
      </c>
      <c r="W28" s="35">
        <f t="shared" si="22"/>
        <v>0</v>
      </c>
      <c r="X28" s="35">
        <f t="shared" si="22"/>
        <v>1.25</v>
      </c>
      <c r="Y28" s="35">
        <f t="shared" si="22"/>
        <v>0</v>
      </c>
      <c r="Z28" s="35">
        <f t="shared" si="22"/>
        <v>0</v>
      </c>
      <c r="AA28" s="35">
        <f t="shared" si="22"/>
        <v>0</v>
      </c>
      <c r="AB28" s="35">
        <f t="shared" si="22"/>
        <v>0</v>
      </c>
      <c r="AD28" s="23">
        <f>IF(COUNT($AD$1:$AD27)&gt;$AD$4,"",(COUNT($AD$1:$AD27)))</f>
        <v>24</v>
      </c>
      <c r="AE28" s="23">
        <f t="shared" si="7"/>
        <v>4</v>
      </c>
      <c r="AF28" s="23">
        <f t="shared" si="8"/>
        <v>1</v>
      </c>
      <c r="AG28" s="23">
        <f t="shared" si="9"/>
        <v>0</v>
      </c>
      <c r="AJ28" s="23">
        <f>IF(COUNT($AD$1:$AD27)&gt;$AD$4,"",(COUNT($AD$1:$AD27)))</f>
        <v>24</v>
      </c>
      <c r="AK28" s="23">
        <f t="shared" si="10"/>
        <v>4</v>
      </c>
      <c r="AL28" s="23">
        <f t="shared" si="11"/>
        <v>1</v>
      </c>
      <c r="AM28" s="25">
        <f t="shared" si="12"/>
        <v>0</v>
      </c>
      <c r="AO28" s="23" t="str">
        <f>eingabe!AK28&amp;"–"&amp;eingabe!AL28</f>
        <v>4–1</v>
      </c>
      <c r="AP28" s="23" t="str">
        <f>IF((RIGHT($AO28,1)-0)=6,VLOOKUP((LEFT($AO28,1)-0),eingabe!$U$5:$V$12,2,FALSE),"")</f>
        <v/>
      </c>
      <c r="AQ28" s="23" t="str">
        <f t="shared" si="23"/>
        <v/>
      </c>
      <c r="AR28" s="23" t="str">
        <f t="shared" si="23"/>
        <v/>
      </c>
      <c r="AS28" s="23" t="str">
        <f t="shared" si="23"/>
        <v/>
      </c>
      <c r="AT28" s="23" t="str">
        <f t="shared" si="23"/>
        <v/>
      </c>
      <c r="AU28" s="23" t="str">
        <f t="shared" si="23"/>
        <v/>
      </c>
      <c r="AV28" s="23">
        <f t="shared" si="23"/>
        <v>1</v>
      </c>
      <c r="AW28" s="23">
        <f>eingabe!AM28</f>
        <v>0</v>
      </c>
      <c r="BB28" s="23" t="str">
        <f t="shared" si="13"/>
        <v>4–1</v>
      </c>
      <c r="BC28" s="23" t="str">
        <f t="shared" si="15"/>
        <v/>
      </c>
      <c r="BD28" s="23" t="str">
        <f t="shared" si="16"/>
        <v/>
      </c>
      <c r="BE28" s="23" t="str">
        <f t="shared" si="17"/>
        <v/>
      </c>
      <c r="BF28" s="23" t="str">
        <f t="shared" si="18"/>
        <v/>
      </c>
      <c r="BG28" s="23" t="str">
        <f t="shared" si="19"/>
        <v/>
      </c>
      <c r="BH28" s="23" t="str">
        <f t="shared" si="20"/>
        <v/>
      </c>
      <c r="BI28" s="23">
        <f t="shared" si="21"/>
        <v>1</v>
      </c>
      <c r="BJ28" s="23">
        <f>SUM(AW23:AW28)</f>
        <v>1.25</v>
      </c>
    </row>
    <row r="29" spans="21:62" x14ac:dyDescent="0.3">
      <c r="U29" s="23">
        <f t="shared" si="24"/>
        <v>5</v>
      </c>
      <c r="V29" s="25" t="str">
        <f t="shared" si="25"/>
        <v>EM</v>
      </c>
      <c r="W29" s="35">
        <f t="shared" si="22"/>
        <v>0</v>
      </c>
      <c r="X29" s="35">
        <f t="shared" si="22"/>
        <v>0</v>
      </c>
      <c r="Y29" s="35">
        <f t="shared" si="22"/>
        <v>0</v>
      </c>
      <c r="Z29" s="35">
        <f t="shared" si="22"/>
        <v>1.25</v>
      </c>
      <c r="AA29" s="35">
        <f t="shared" si="22"/>
        <v>0</v>
      </c>
      <c r="AB29" s="35">
        <f t="shared" si="22"/>
        <v>0</v>
      </c>
      <c r="AD29" s="23">
        <f>IF(COUNT($AD$1:$AD28)&gt;$AD$4,"",(COUNT($AD$1:$AD28)))</f>
        <v>25</v>
      </c>
      <c r="AE29" s="23">
        <f t="shared" si="7"/>
        <v>5</v>
      </c>
      <c r="AF29" s="23">
        <f t="shared" si="8"/>
        <v>6</v>
      </c>
      <c r="AG29" s="23">
        <f t="shared" si="9"/>
        <v>0</v>
      </c>
      <c r="AJ29" s="23">
        <f>IF(COUNT($AD$1:$AD28)&gt;$AD$4,"",(COUNT($AD$1:$AD28)))</f>
        <v>25</v>
      </c>
      <c r="AK29" s="23">
        <f t="shared" si="10"/>
        <v>5</v>
      </c>
      <c r="AL29" s="23">
        <f t="shared" si="11"/>
        <v>6</v>
      </c>
      <c r="AM29" s="25">
        <f t="shared" si="12"/>
        <v>0</v>
      </c>
      <c r="AO29" s="23" t="str">
        <f>eingabe!AK29&amp;"–"&amp;eingabe!AL29</f>
        <v>5–6</v>
      </c>
      <c r="AP29" s="23" t="str">
        <f>IF((RIGHT($AO29,1)-0)=6,VLOOKUP((LEFT($AO29,1)-0),eingabe!$U$5:$V$12,2,FALSE),"")</f>
        <v>EM</v>
      </c>
      <c r="AQ29" s="23">
        <f t="shared" si="23"/>
        <v>6</v>
      </c>
      <c r="AR29" s="23" t="str">
        <f t="shared" si="23"/>
        <v/>
      </c>
      <c r="AS29" s="23" t="str">
        <f t="shared" si="23"/>
        <v/>
      </c>
      <c r="AT29" s="23" t="str">
        <f t="shared" si="23"/>
        <v/>
      </c>
      <c r="AU29" s="23" t="str">
        <f t="shared" si="23"/>
        <v/>
      </c>
      <c r="AV29" s="23" t="str">
        <f t="shared" si="23"/>
        <v/>
      </c>
      <c r="AW29" s="23">
        <f>eingabe!AM29</f>
        <v>0</v>
      </c>
      <c r="BB29" s="23" t="str">
        <f t="shared" si="13"/>
        <v>5–6</v>
      </c>
      <c r="BC29" s="23" t="str">
        <f t="shared" si="15"/>
        <v>EM</v>
      </c>
      <c r="BD29" s="23">
        <f t="shared" si="16"/>
        <v>6</v>
      </c>
      <c r="BE29" s="23" t="str">
        <f t="shared" si="17"/>
        <v/>
      </c>
      <c r="BF29" s="23" t="str">
        <f t="shared" si="18"/>
        <v/>
      </c>
      <c r="BG29" s="23" t="str">
        <f t="shared" si="19"/>
        <v/>
      </c>
      <c r="BH29" s="23" t="str">
        <f t="shared" si="20"/>
        <v/>
      </c>
      <c r="BI29" s="23" t="str">
        <f t="shared" si="21"/>
        <v/>
      </c>
      <c r="BJ29" s="23">
        <v>0</v>
      </c>
    </row>
    <row r="30" spans="21:62" x14ac:dyDescent="0.3">
      <c r="U30" s="23">
        <f t="shared" si="24"/>
        <v>6</v>
      </c>
      <c r="V30" s="25" t="str">
        <f t="shared" si="25"/>
        <v>RU</v>
      </c>
      <c r="W30" s="35">
        <f t="shared" si="22"/>
        <v>0</v>
      </c>
      <c r="X30" s="35">
        <f t="shared" si="22"/>
        <v>0</v>
      </c>
      <c r="Y30" s="35">
        <f t="shared" si="22"/>
        <v>1.25</v>
      </c>
      <c r="Z30" s="35">
        <f t="shared" si="22"/>
        <v>0</v>
      </c>
      <c r="AA30" s="35">
        <f t="shared" si="22"/>
        <v>0</v>
      </c>
      <c r="AB30" s="35">
        <f t="shared" si="22"/>
        <v>0</v>
      </c>
      <c r="AD30" s="23">
        <f>IF(COUNT($AD$1:$AD29)&gt;$AD$4,"",(COUNT($AD$1:$AD29)))</f>
        <v>26</v>
      </c>
      <c r="AE30" s="23">
        <f t="shared" si="7"/>
        <v>5</v>
      </c>
      <c r="AF30" s="23">
        <f t="shared" si="8"/>
        <v>5</v>
      </c>
      <c r="AG30" s="23">
        <f t="shared" si="9"/>
        <v>0</v>
      </c>
      <c r="AJ30" s="23">
        <f>IF(COUNT($AD$1:$AD29)&gt;$AD$4,"",(COUNT($AD$1:$AD29)))</f>
        <v>26</v>
      </c>
      <c r="AK30" s="23">
        <f t="shared" si="10"/>
        <v>5</v>
      </c>
      <c r="AL30" s="23">
        <f t="shared" si="11"/>
        <v>5</v>
      </c>
      <c r="AM30" s="25">
        <f t="shared" si="12"/>
        <v>0</v>
      </c>
      <c r="AO30" s="23" t="str">
        <f>eingabe!AK30&amp;"–"&amp;eingabe!AL30</f>
        <v>5–5</v>
      </c>
      <c r="AP30" s="23" t="str">
        <f>IF((RIGHT($AO30,1)-0)=6,VLOOKUP((LEFT($AO30,1)-0),eingabe!$U$5:$V$12,2,FALSE),"")</f>
        <v/>
      </c>
      <c r="AQ30" s="23" t="str">
        <f t="shared" si="23"/>
        <v/>
      </c>
      <c r="AR30" s="23">
        <f t="shared" si="23"/>
        <v>5</v>
      </c>
      <c r="AS30" s="23" t="str">
        <f t="shared" si="23"/>
        <v/>
      </c>
      <c r="AT30" s="23" t="str">
        <f t="shared" si="23"/>
        <v/>
      </c>
      <c r="AU30" s="23" t="str">
        <f t="shared" si="23"/>
        <v/>
      </c>
      <c r="AV30" s="23" t="str">
        <f t="shared" si="23"/>
        <v/>
      </c>
      <c r="AW30" s="23">
        <f>eingabe!AM30</f>
        <v>0</v>
      </c>
      <c r="BB30" s="23" t="str">
        <f t="shared" si="13"/>
        <v>5–5</v>
      </c>
      <c r="BC30" s="23" t="str">
        <f t="shared" si="15"/>
        <v/>
      </c>
      <c r="BD30" s="23" t="str">
        <f t="shared" si="16"/>
        <v/>
      </c>
      <c r="BE30" s="23">
        <f t="shared" si="17"/>
        <v>5</v>
      </c>
      <c r="BF30" s="23" t="str">
        <f t="shared" si="18"/>
        <v/>
      </c>
      <c r="BG30" s="23" t="str">
        <f t="shared" si="19"/>
        <v/>
      </c>
      <c r="BH30" s="23" t="str">
        <f t="shared" si="20"/>
        <v/>
      </c>
      <c r="BI30" s="23" t="str">
        <f t="shared" si="21"/>
        <v/>
      </c>
      <c r="BJ30" s="23">
        <v>0</v>
      </c>
    </row>
    <row r="31" spans="21:62" x14ac:dyDescent="0.3">
      <c r="U31" s="23">
        <f t="shared" si="24"/>
        <v>7</v>
      </c>
      <c r="V31" s="25" t="str">
        <f t="shared" si="25"/>
        <v>AS</v>
      </c>
      <c r="W31" s="35">
        <f t="shared" si="22"/>
        <v>0</v>
      </c>
      <c r="X31" s="35">
        <f t="shared" si="22"/>
        <v>0</v>
      </c>
      <c r="Y31" s="35">
        <f t="shared" si="22"/>
        <v>1.25</v>
      </c>
      <c r="Z31" s="35">
        <f t="shared" si="22"/>
        <v>0</v>
      </c>
      <c r="AA31" s="35">
        <f t="shared" si="22"/>
        <v>0</v>
      </c>
      <c r="AB31" s="35">
        <f t="shared" si="22"/>
        <v>0</v>
      </c>
      <c r="AD31" s="23">
        <f>IF(COUNT($AD$1:$AD30)&gt;$AD$4,"",(COUNT($AD$1:$AD30)))</f>
        <v>27</v>
      </c>
      <c r="AE31" s="23">
        <f t="shared" si="7"/>
        <v>5</v>
      </c>
      <c r="AF31" s="23">
        <f t="shared" si="8"/>
        <v>4</v>
      </c>
      <c r="AG31" s="23">
        <f t="shared" si="9"/>
        <v>1</v>
      </c>
      <c r="AJ31" s="23">
        <f>IF(COUNT($AD$1:$AD30)&gt;$AD$4,"",(COUNT($AD$1:$AD30)))</f>
        <v>27</v>
      </c>
      <c r="AK31" s="23">
        <f t="shared" si="10"/>
        <v>5</v>
      </c>
      <c r="AL31" s="23">
        <f t="shared" si="11"/>
        <v>4</v>
      </c>
      <c r="AM31" s="25">
        <f t="shared" si="12"/>
        <v>1.25</v>
      </c>
      <c r="AO31" s="23" t="str">
        <f>eingabe!AK31&amp;"–"&amp;eingabe!AL31</f>
        <v>5–4</v>
      </c>
      <c r="AP31" s="23" t="str">
        <f>IF((RIGHT($AO31,1)-0)=6,VLOOKUP((LEFT($AO31,1)-0),eingabe!$U$5:$V$12,2,FALSE),"")</f>
        <v/>
      </c>
      <c r="AQ31" s="23" t="str">
        <f t="shared" si="23"/>
        <v/>
      </c>
      <c r="AR31" s="23" t="str">
        <f t="shared" si="23"/>
        <v/>
      </c>
      <c r="AS31" s="23">
        <f t="shared" si="23"/>
        <v>4</v>
      </c>
      <c r="AT31" s="23" t="str">
        <f t="shared" si="23"/>
        <v/>
      </c>
      <c r="AU31" s="23" t="str">
        <f t="shared" si="23"/>
        <v/>
      </c>
      <c r="AV31" s="23" t="str">
        <f t="shared" si="23"/>
        <v/>
      </c>
      <c r="AW31" s="23">
        <f>eingabe!AM31</f>
        <v>1.25</v>
      </c>
      <c r="BB31" s="23" t="str">
        <f t="shared" si="13"/>
        <v>5–4</v>
      </c>
      <c r="BC31" s="23" t="str">
        <f t="shared" si="15"/>
        <v/>
      </c>
      <c r="BD31" s="23" t="str">
        <f t="shared" si="16"/>
        <v/>
      </c>
      <c r="BE31" s="23" t="str">
        <f t="shared" si="17"/>
        <v/>
      </c>
      <c r="BF31" s="23">
        <f t="shared" si="18"/>
        <v>4</v>
      </c>
      <c r="BG31" s="23" t="str">
        <f t="shared" si="19"/>
        <v/>
      </c>
      <c r="BH31" s="23" t="str">
        <f t="shared" si="20"/>
        <v/>
      </c>
      <c r="BI31" s="23" t="str">
        <f t="shared" si="21"/>
        <v/>
      </c>
      <c r="BJ31" s="23">
        <v>0</v>
      </c>
    </row>
    <row r="32" spans="21:62" x14ac:dyDescent="0.3">
      <c r="U32" s="23">
        <f t="shared" si="24"/>
        <v>8</v>
      </c>
      <c r="V32" s="25" t="str">
        <f t="shared" si="25"/>
        <v>PE</v>
      </c>
      <c r="W32" s="35">
        <f t="shared" si="22"/>
        <v>0</v>
      </c>
      <c r="X32" s="35">
        <f t="shared" si="22"/>
        <v>1.25</v>
      </c>
      <c r="Y32" s="35">
        <f t="shared" si="22"/>
        <v>0</v>
      </c>
      <c r="Z32" s="35">
        <f t="shared" si="22"/>
        <v>0</v>
      </c>
      <c r="AA32" s="35">
        <f t="shared" si="22"/>
        <v>0</v>
      </c>
      <c r="AB32" s="35">
        <f t="shared" si="22"/>
        <v>0</v>
      </c>
      <c r="AD32" s="23">
        <f>IF(COUNT($AD$1:$AD31)&gt;$AD$4,"",(COUNT($AD$1:$AD31)))</f>
        <v>28</v>
      </c>
      <c r="AE32" s="23">
        <f t="shared" si="7"/>
        <v>5</v>
      </c>
      <c r="AF32" s="23">
        <f t="shared" si="8"/>
        <v>3</v>
      </c>
      <c r="AG32" s="23">
        <f t="shared" si="9"/>
        <v>0</v>
      </c>
      <c r="AJ32" s="23">
        <f>IF(COUNT($AD$1:$AD31)&gt;$AD$4,"",(COUNT($AD$1:$AD31)))</f>
        <v>28</v>
      </c>
      <c r="AK32" s="23">
        <f t="shared" si="10"/>
        <v>5</v>
      </c>
      <c r="AL32" s="23">
        <f t="shared" si="11"/>
        <v>3</v>
      </c>
      <c r="AM32" s="25">
        <f t="shared" si="12"/>
        <v>0</v>
      </c>
      <c r="AO32" s="23" t="str">
        <f>eingabe!AK32&amp;"–"&amp;eingabe!AL32</f>
        <v>5–3</v>
      </c>
      <c r="AP32" s="23" t="str">
        <f>IF((RIGHT($AO32,1)-0)=6,VLOOKUP((LEFT($AO32,1)-0),eingabe!$U$5:$V$12,2,FALSE),"")</f>
        <v/>
      </c>
      <c r="AQ32" s="23" t="str">
        <f t="shared" si="23"/>
        <v/>
      </c>
      <c r="AR32" s="23" t="str">
        <f t="shared" si="23"/>
        <v/>
      </c>
      <c r="AS32" s="23" t="str">
        <f t="shared" si="23"/>
        <v/>
      </c>
      <c r="AT32" s="23">
        <f t="shared" si="23"/>
        <v>3</v>
      </c>
      <c r="AU32" s="23" t="str">
        <f t="shared" si="23"/>
        <v/>
      </c>
      <c r="AV32" s="23" t="str">
        <f t="shared" si="23"/>
        <v/>
      </c>
      <c r="AW32" s="23">
        <f>eingabe!AM32</f>
        <v>0</v>
      </c>
      <c r="BB32" s="23" t="str">
        <f t="shared" si="13"/>
        <v>5–3</v>
      </c>
      <c r="BC32" s="23" t="str">
        <f t="shared" si="15"/>
        <v/>
      </c>
      <c r="BD32" s="23" t="str">
        <f t="shared" si="16"/>
        <v/>
      </c>
      <c r="BE32" s="23" t="str">
        <f t="shared" si="17"/>
        <v/>
      </c>
      <c r="BF32" s="23" t="str">
        <f t="shared" si="18"/>
        <v/>
      </c>
      <c r="BG32" s="23">
        <f t="shared" si="19"/>
        <v>3</v>
      </c>
      <c r="BH32" s="23" t="str">
        <f t="shared" si="20"/>
        <v/>
      </c>
      <c r="BI32" s="23" t="str">
        <f t="shared" si="21"/>
        <v/>
      </c>
      <c r="BJ32" s="23">
        <v>0</v>
      </c>
    </row>
    <row r="33" spans="22:62" x14ac:dyDescent="0.3">
      <c r="V33" s="25"/>
      <c r="W33" s="35"/>
      <c r="X33" s="35"/>
      <c r="Y33" s="35"/>
      <c r="Z33" s="35"/>
      <c r="AA33" s="35"/>
      <c r="AB33" s="35"/>
      <c r="AD33" s="23">
        <f>IF(COUNT($AD$1:$AD32)&gt;$AD$4,"",(COUNT($AD$1:$AD32)))</f>
        <v>29</v>
      </c>
      <c r="AE33" s="23">
        <f t="shared" si="7"/>
        <v>5</v>
      </c>
      <c r="AF33" s="23">
        <f t="shared" si="8"/>
        <v>2</v>
      </c>
      <c r="AG33" s="23">
        <f t="shared" si="9"/>
        <v>0</v>
      </c>
      <c r="AJ33" s="23">
        <f>IF(COUNT($AD$1:$AD32)&gt;$AD$4,"",(COUNT($AD$1:$AD32)))</f>
        <v>29</v>
      </c>
      <c r="AK33" s="23">
        <f t="shared" si="10"/>
        <v>5</v>
      </c>
      <c r="AL33" s="23">
        <f t="shared" si="11"/>
        <v>2</v>
      </c>
      <c r="AM33" s="25">
        <f t="shared" si="12"/>
        <v>0</v>
      </c>
      <c r="AO33" s="23" t="str">
        <f>eingabe!AK33&amp;"–"&amp;eingabe!AL33</f>
        <v>5–2</v>
      </c>
      <c r="AP33" s="23" t="str">
        <f>IF((RIGHT($AO33,1)-0)=6,VLOOKUP((LEFT($AO33,1)-0),eingabe!$U$5:$V$12,2,FALSE),"")</f>
        <v/>
      </c>
      <c r="AQ33" s="23" t="str">
        <f t="shared" si="23"/>
        <v/>
      </c>
      <c r="AR33" s="23" t="str">
        <f t="shared" si="23"/>
        <v/>
      </c>
      <c r="AS33" s="23" t="str">
        <f t="shared" si="23"/>
        <v/>
      </c>
      <c r="AT33" s="23" t="str">
        <f t="shared" si="23"/>
        <v/>
      </c>
      <c r="AU33" s="23">
        <f t="shared" si="23"/>
        <v>2</v>
      </c>
      <c r="AV33" s="23" t="str">
        <f t="shared" si="23"/>
        <v/>
      </c>
      <c r="AW33" s="23">
        <f>eingabe!AM33</f>
        <v>0</v>
      </c>
      <c r="BB33" s="23" t="str">
        <f t="shared" si="13"/>
        <v>5–2</v>
      </c>
      <c r="BC33" s="23" t="str">
        <f t="shared" si="15"/>
        <v/>
      </c>
      <c r="BD33" s="23" t="str">
        <f t="shared" si="16"/>
        <v/>
      </c>
      <c r="BE33" s="23" t="str">
        <f t="shared" si="17"/>
        <v/>
      </c>
      <c r="BF33" s="23" t="str">
        <f t="shared" si="18"/>
        <v/>
      </c>
      <c r="BG33" s="23" t="str">
        <f t="shared" si="19"/>
        <v/>
      </c>
      <c r="BH33" s="23">
        <f t="shared" si="20"/>
        <v>2</v>
      </c>
      <c r="BI33" s="23" t="str">
        <f t="shared" si="21"/>
        <v/>
      </c>
      <c r="BJ33" s="23">
        <v>0</v>
      </c>
    </row>
    <row r="34" spans="22:62" x14ac:dyDescent="0.3">
      <c r="V34" s="25"/>
      <c r="W34" s="35"/>
      <c r="X34" s="35"/>
      <c r="Y34" s="35"/>
      <c r="Z34" s="35"/>
      <c r="AA34" s="35"/>
      <c r="AB34" s="35"/>
      <c r="AD34" s="23">
        <f>IF(COUNT($AD$1:$AD33)&gt;$AD$4,"",(COUNT($AD$1:$AD33)))</f>
        <v>30</v>
      </c>
      <c r="AE34" s="23">
        <f t="shared" si="7"/>
        <v>5</v>
      </c>
      <c r="AF34" s="23">
        <f t="shared" si="8"/>
        <v>1</v>
      </c>
      <c r="AG34" s="23">
        <f t="shared" si="9"/>
        <v>0</v>
      </c>
      <c r="AJ34" s="23">
        <f>IF(COUNT($AD$1:$AD33)&gt;$AD$4,"",(COUNT($AD$1:$AD33)))</f>
        <v>30</v>
      </c>
      <c r="AK34" s="23">
        <f t="shared" si="10"/>
        <v>5</v>
      </c>
      <c r="AL34" s="23">
        <f t="shared" si="11"/>
        <v>1</v>
      </c>
      <c r="AM34" s="25">
        <f t="shared" si="12"/>
        <v>0</v>
      </c>
      <c r="AO34" s="23" t="str">
        <f>eingabe!AK34&amp;"–"&amp;eingabe!AL34</f>
        <v>5–1</v>
      </c>
      <c r="AP34" s="23" t="str">
        <f>IF((RIGHT($AO34,1)-0)=6,VLOOKUP((LEFT($AO34,1)-0),eingabe!$U$5:$V$12,2,FALSE),"")</f>
        <v/>
      </c>
      <c r="AQ34" s="23" t="str">
        <f t="shared" si="23"/>
        <v/>
      </c>
      <c r="AR34" s="23" t="str">
        <f t="shared" si="23"/>
        <v/>
      </c>
      <c r="AS34" s="23" t="str">
        <f t="shared" si="23"/>
        <v/>
      </c>
      <c r="AT34" s="23" t="str">
        <f t="shared" si="23"/>
        <v/>
      </c>
      <c r="AU34" s="23" t="str">
        <f t="shared" si="23"/>
        <v/>
      </c>
      <c r="AV34" s="23">
        <f t="shared" si="23"/>
        <v>1</v>
      </c>
      <c r="AW34" s="23">
        <f>eingabe!AM34</f>
        <v>0</v>
      </c>
      <c r="BB34" s="23" t="str">
        <f t="shared" si="13"/>
        <v>5–1</v>
      </c>
      <c r="BC34" s="23" t="str">
        <f t="shared" si="15"/>
        <v/>
      </c>
      <c r="BD34" s="23" t="str">
        <f t="shared" si="16"/>
        <v/>
      </c>
      <c r="BE34" s="23" t="str">
        <f t="shared" si="17"/>
        <v/>
      </c>
      <c r="BF34" s="23" t="str">
        <f t="shared" si="18"/>
        <v/>
      </c>
      <c r="BG34" s="23" t="str">
        <f t="shared" si="19"/>
        <v/>
      </c>
      <c r="BH34" s="23" t="str">
        <f t="shared" si="20"/>
        <v/>
      </c>
      <c r="BI34" s="23">
        <f t="shared" si="21"/>
        <v>1</v>
      </c>
      <c r="BJ34" s="23">
        <f>SUM(AW29:AW34)</f>
        <v>1.25</v>
      </c>
    </row>
    <row r="35" spans="22:62" x14ac:dyDescent="0.3">
      <c r="V35" s="25"/>
      <c r="W35" s="35"/>
      <c r="X35" s="35"/>
      <c r="Y35" s="35"/>
      <c r="Z35" s="35"/>
      <c r="AA35" s="35"/>
      <c r="AB35" s="35"/>
      <c r="AD35" s="23">
        <f>IF(COUNT($AD$1:$AD34)&gt;$AD$4,"",(COUNT($AD$1:$AD34)))</f>
        <v>31</v>
      </c>
      <c r="AE35" s="23">
        <f t="shared" si="7"/>
        <v>6</v>
      </c>
      <c r="AF35" s="23">
        <f t="shared" si="8"/>
        <v>6</v>
      </c>
      <c r="AG35" s="23">
        <f t="shared" si="9"/>
        <v>0</v>
      </c>
      <c r="AJ35" s="23">
        <f>IF(COUNT($AD$1:$AD34)&gt;$AD$4,"",(COUNT($AD$1:$AD34)))</f>
        <v>31</v>
      </c>
      <c r="AK35" s="23">
        <f t="shared" si="10"/>
        <v>6</v>
      </c>
      <c r="AL35" s="23">
        <f t="shared" si="11"/>
        <v>6</v>
      </c>
      <c r="AM35" s="25">
        <f t="shared" si="12"/>
        <v>0</v>
      </c>
      <c r="AO35" s="23" t="str">
        <f>eingabe!AK35&amp;"–"&amp;eingabe!AL35</f>
        <v>6–6</v>
      </c>
      <c r="AP35" s="23" t="str">
        <f>IF((RIGHT($AO35,1)-0)=6,VLOOKUP((LEFT($AO35,1)-0),eingabe!$U$5:$V$12,2,FALSE),"")</f>
        <v>RU</v>
      </c>
      <c r="AQ35" s="23">
        <f t="shared" ref="AQ35:AV44" si="26">IF((RIGHT($AO35,1)-0)=AQ$4,AQ$4,"")</f>
        <v>6</v>
      </c>
      <c r="AR35" s="23" t="str">
        <f t="shared" si="26"/>
        <v/>
      </c>
      <c r="AS35" s="23" t="str">
        <f t="shared" si="26"/>
        <v/>
      </c>
      <c r="AT35" s="23" t="str">
        <f t="shared" si="26"/>
        <v/>
      </c>
      <c r="AU35" s="23" t="str">
        <f t="shared" si="26"/>
        <v/>
      </c>
      <c r="AV35" s="23" t="str">
        <f t="shared" si="26"/>
        <v/>
      </c>
      <c r="AW35" s="23">
        <f>eingabe!AM35</f>
        <v>0</v>
      </c>
      <c r="BB35" s="23" t="str">
        <f t="shared" si="13"/>
        <v>6–6</v>
      </c>
      <c r="BC35" s="23" t="str">
        <f t="shared" si="15"/>
        <v>RU</v>
      </c>
      <c r="BD35" s="23">
        <f t="shared" si="16"/>
        <v>6</v>
      </c>
      <c r="BE35" s="23" t="str">
        <f t="shared" si="17"/>
        <v/>
      </c>
      <c r="BF35" s="23" t="str">
        <f t="shared" si="18"/>
        <v/>
      </c>
      <c r="BG35" s="23" t="str">
        <f t="shared" si="19"/>
        <v/>
      </c>
      <c r="BH35" s="23" t="str">
        <f t="shared" si="20"/>
        <v/>
      </c>
      <c r="BI35" s="23" t="str">
        <f t="shared" si="21"/>
        <v/>
      </c>
      <c r="BJ35" s="23">
        <v>0</v>
      </c>
    </row>
    <row r="36" spans="22:62" x14ac:dyDescent="0.3">
      <c r="V36" s="25"/>
      <c r="W36" s="35"/>
      <c r="X36" s="35"/>
      <c r="Y36" s="35"/>
      <c r="Z36" s="35"/>
      <c r="AA36" s="35"/>
      <c r="AB36" s="35"/>
      <c r="AD36" s="23">
        <f>IF(COUNT($AD$1:$AD35)&gt;$AD$4,"",(COUNT($AD$1:$AD35)))</f>
        <v>32</v>
      </c>
      <c r="AE36" s="23">
        <f t="shared" si="7"/>
        <v>6</v>
      </c>
      <c r="AF36" s="23">
        <f t="shared" si="8"/>
        <v>5</v>
      </c>
      <c r="AG36" s="23">
        <f t="shared" si="9"/>
        <v>0</v>
      </c>
      <c r="AJ36" s="23">
        <f>IF(COUNT($AD$1:$AD35)&gt;$AD$4,"",(COUNT($AD$1:$AD35)))</f>
        <v>32</v>
      </c>
      <c r="AK36" s="23">
        <f t="shared" si="10"/>
        <v>6</v>
      </c>
      <c r="AL36" s="23">
        <f t="shared" si="11"/>
        <v>5</v>
      </c>
      <c r="AM36" s="25">
        <f t="shared" si="12"/>
        <v>0</v>
      </c>
      <c r="AO36" s="23" t="str">
        <f>eingabe!AK36&amp;"–"&amp;eingabe!AL36</f>
        <v>6–5</v>
      </c>
      <c r="AP36" s="23" t="str">
        <f>IF((RIGHT($AO36,1)-0)=6,VLOOKUP((LEFT($AO36,1)-0),eingabe!$U$5:$V$12,2,FALSE),"")</f>
        <v/>
      </c>
      <c r="AQ36" s="23" t="str">
        <f t="shared" si="26"/>
        <v/>
      </c>
      <c r="AR36" s="23">
        <f t="shared" si="26"/>
        <v>5</v>
      </c>
      <c r="AS36" s="23" t="str">
        <f t="shared" si="26"/>
        <v/>
      </c>
      <c r="AT36" s="23" t="str">
        <f t="shared" si="26"/>
        <v/>
      </c>
      <c r="AU36" s="23" t="str">
        <f t="shared" si="26"/>
        <v/>
      </c>
      <c r="AV36" s="23" t="str">
        <f t="shared" si="26"/>
        <v/>
      </c>
      <c r="AW36" s="23">
        <f>eingabe!AM36</f>
        <v>0</v>
      </c>
      <c r="BB36" s="23" t="str">
        <f t="shared" si="13"/>
        <v>6–5</v>
      </c>
      <c r="BC36" s="23" t="str">
        <f t="shared" si="15"/>
        <v/>
      </c>
      <c r="BD36" s="23" t="str">
        <f t="shared" si="16"/>
        <v/>
      </c>
      <c r="BE36" s="23">
        <f t="shared" si="17"/>
        <v>5</v>
      </c>
      <c r="BF36" s="23" t="str">
        <f t="shared" si="18"/>
        <v/>
      </c>
      <c r="BG36" s="23" t="str">
        <f t="shared" si="19"/>
        <v/>
      </c>
      <c r="BH36" s="23" t="str">
        <f t="shared" si="20"/>
        <v/>
      </c>
      <c r="BI36" s="23" t="str">
        <f t="shared" si="21"/>
        <v/>
      </c>
      <c r="BJ36" s="23">
        <v>0</v>
      </c>
    </row>
    <row r="37" spans="22:62" x14ac:dyDescent="0.3">
      <c r="AD37" s="23">
        <f>IF(COUNT($AD$1:$AD36)&gt;$AD$4,"",(COUNT($AD$1:$AD36)))</f>
        <v>33</v>
      </c>
      <c r="AE37" s="23">
        <f t="shared" si="7"/>
        <v>6</v>
      </c>
      <c r="AF37" s="23">
        <f t="shared" si="8"/>
        <v>4</v>
      </c>
      <c r="AG37" s="23">
        <f t="shared" si="9"/>
        <v>0</v>
      </c>
      <c r="AJ37" s="23">
        <f>IF(COUNT($AD$1:$AD36)&gt;$AD$4,"",(COUNT($AD$1:$AD36)))</f>
        <v>33</v>
      </c>
      <c r="AK37" s="23">
        <f t="shared" si="10"/>
        <v>6</v>
      </c>
      <c r="AL37" s="23">
        <f t="shared" si="11"/>
        <v>4</v>
      </c>
      <c r="AM37" s="25">
        <f t="shared" si="12"/>
        <v>0</v>
      </c>
      <c r="AO37" s="23" t="str">
        <f>eingabe!AK37&amp;"–"&amp;eingabe!AL37</f>
        <v>6–4</v>
      </c>
      <c r="AP37" s="23" t="str">
        <f>IF((RIGHT($AO37,1)-0)=6,VLOOKUP((LEFT($AO37,1)-0),eingabe!$U$5:$V$12,2,FALSE),"")</f>
        <v/>
      </c>
      <c r="AQ37" s="23" t="str">
        <f t="shared" si="26"/>
        <v/>
      </c>
      <c r="AR37" s="23" t="str">
        <f t="shared" si="26"/>
        <v/>
      </c>
      <c r="AS37" s="23">
        <f t="shared" si="26"/>
        <v>4</v>
      </c>
      <c r="AT37" s="23" t="str">
        <f t="shared" si="26"/>
        <v/>
      </c>
      <c r="AU37" s="23" t="str">
        <f t="shared" si="26"/>
        <v/>
      </c>
      <c r="AV37" s="23" t="str">
        <f t="shared" si="26"/>
        <v/>
      </c>
      <c r="AW37" s="23">
        <f>eingabe!AM37</f>
        <v>0</v>
      </c>
      <c r="BB37" s="23" t="str">
        <f t="shared" si="13"/>
        <v>6–4</v>
      </c>
      <c r="BC37" s="23" t="str">
        <f t="shared" si="15"/>
        <v/>
      </c>
      <c r="BD37" s="23" t="str">
        <f t="shared" si="16"/>
        <v/>
      </c>
      <c r="BE37" s="23" t="str">
        <f t="shared" si="17"/>
        <v/>
      </c>
      <c r="BF37" s="23">
        <f t="shared" si="18"/>
        <v>4</v>
      </c>
      <c r="BG37" s="23" t="str">
        <f t="shared" si="19"/>
        <v/>
      </c>
      <c r="BH37" s="23" t="str">
        <f t="shared" si="20"/>
        <v/>
      </c>
      <c r="BI37" s="23" t="str">
        <f t="shared" si="21"/>
        <v/>
      </c>
      <c r="BJ37" s="23">
        <v>0</v>
      </c>
    </row>
    <row r="38" spans="22:62" x14ac:dyDescent="0.3">
      <c r="AD38" s="23">
        <f>IF(COUNT($AD$1:$AD37)&gt;$AD$4,"",(COUNT($AD$1:$AD37)))</f>
        <v>34</v>
      </c>
      <c r="AE38" s="23">
        <f t="shared" si="7"/>
        <v>6</v>
      </c>
      <c r="AF38" s="23">
        <f t="shared" si="8"/>
        <v>3</v>
      </c>
      <c r="AG38" s="23">
        <f t="shared" si="9"/>
        <v>1</v>
      </c>
      <c r="AJ38" s="23">
        <f>IF(COUNT($AD$1:$AD37)&gt;$AD$4,"",(COUNT($AD$1:$AD37)))</f>
        <v>34</v>
      </c>
      <c r="AK38" s="23">
        <f t="shared" si="10"/>
        <v>6</v>
      </c>
      <c r="AL38" s="23">
        <f t="shared" si="11"/>
        <v>3</v>
      </c>
      <c r="AM38" s="25">
        <f t="shared" si="12"/>
        <v>1.25</v>
      </c>
      <c r="AO38" s="23" t="str">
        <f>eingabe!AK38&amp;"–"&amp;eingabe!AL38</f>
        <v>6–3</v>
      </c>
      <c r="AP38" s="23" t="str">
        <f>IF((RIGHT($AO38,1)-0)=6,VLOOKUP((LEFT($AO38,1)-0),eingabe!$U$5:$V$12,2,FALSE),"")</f>
        <v/>
      </c>
      <c r="AQ38" s="23" t="str">
        <f t="shared" si="26"/>
        <v/>
      </c>
      <c r="AR38" s="23" t="str">
        <f t="shared" si="26"/>
        <v/>
      </c>
      <c r="AS38" s="23" t="str">
        <f t="shared" si="26"/>
        <v/>
      </c>
      <c r="AT38" s="23">
        <f t="shared" si="26"/>
        <v>3</v>
      </c>
      <c r="AU38" s="23" t="str">
        <f t="shared" si="26"/>
        <v/>
      </c>
      <c r="AV38" s="23" t="str">
        <f t="shared" si="26"/>
        <v/>
      </c>
      <c r="AW38" s="23">
        <f>eingabe!AM38</f>
        <v>1.25</v>
      </c>
      <c r="BB38" s="23" t="str">
        <f t="shared" si="13"/>
        <v>6–3</v>
      </c>
      <c r="BC38" s="23" t="str">
        <f t="shared" si="15"/>
        <v/>
      </c>
      <c r="BD38" s="23" t="str">
        <f t="shared" si="16"/>
        <v/>
      </c>
      <c r="BE38" s="23" t="str">
        <f t="shared" si="17"/>
        <v/>
      </c>
      <c r="BF38" s="23" t="str">
        <f t="shared" si="18"/>
        <v/>
      </c>
      <c r="BG38" s="23">
        <f t="shared" si="19"/>
        <v>3</v>
      </c>
      <c r="BH38" s="23" t="str">
        <f t="shared" si="20"/>
        <v/>
      </c>
      <c r="BI38" s="23" t="str">
        <f t="shared" si="21"/>
        <v/>
      </c>
      <c r="BJ38" s="23">
        <v>0</v>
      </c>
    </row>
    <row r="39" spans="22:62" x14ac:dyDescent="0.3">
      <c r="AD39" s="23">
        <f>IF(COUNT($AD$1:$AD38)&gt;$AD$4,"",(COUNT($AD$1:$AD38)))</f>
        <v>35</v>
      </c>
      <c r="AE39" s="23">
        <f t="shared" si="7"/>
        <v>6</v>
      </c>
      <c r="AF39" s="23">
        <f t="shared" si="8"/>
        <v>2</v>
      </c>
      <c r="AG39" s="23">
        <f t="shared" si="9"/>
        <v>0</v>
      </c>
      <c r="AJ39" s="23">
        <f>IF(COUNT($AD$1:$AD38)&gt;$AD$4,"",(COUNT($AD$1:$AD38)))</f>
        <v>35</v>
      </c>
      <c r="AK39" s="23">
        <f t="shared" si="10"/>
        <v>6</v>
      </c>
      <c r="AL39" s="23">
        <f t="shared" si="11"/>
        <v>2</v>
      </c>
      <c r="AM39" s="25">
        <f t="shared" si="12"/>
        <v>0</v>
      </c>
      <c r="AO39" s="23" t="str">
        <f>eingabe!AK39&amp;"–"&amp;eingabe!AL39</f>
        <v>6–2</v>
      </c>
      <c r="AP39" s="23" t="str">
        <f>IF((RIGHT($AO39,1)-0)=6,VLOOKUP((LEFT($AO39,1)-0),eingabe!$U$5:$V$12,2,FALSE),"")</f>
        <v/>
      </c>
      <c r="AQ39" s="23" t="str">
        <f t="shared" si="26"/>
        <v/>
      </c>
      <c r="AR39" s="23" t="str">
        <f t="shared" si="26"/>
        <v/>
      </c>
      <c r="AS39" s="23" t="str">
        <f t="shared" si="26"/>
        <v/>
      </c>
      <c r="AT39" s="23" t="str">
        <f t="shared" si="26"/>
        <v/>
      </c>
      <c r="AU39" s="23">
        <f t="shared" si="26"/>
        <v>2</v>
      </c>
      <c r="AV39" s="23" t="str">
        <f t="shared" si="26"/>
        <v/>
      </c>
      <c r="AW39" s="23">
        <f>eingabe!AM39</f>
        <v>0</v>
      </c>
      <c r="BB39" s="23" t="str">
        <f t="shared" si="13"/>
        <v>6–2</v>
      </c>
      <c r="BC39" s="23" t="str">
        <f t="shared" si="15"/>
        <v/>
      </c>
      <c r="BD39" s="23" t="str">
        <f t="shared" si="16"/>
        <v/>
      </c>
      <c r="BE39" s="23" t="str">
        <f t="shared" si="17"/>
        <v/>
      </c>
      <c r="BF39" s="23" t="str">
        <f t="shared" si="18"/>
        <v/>
      </c>
      <c r="BG39" s="23" t="str">
        <f t="shared" si="19"/>
        <v/>
      </c>
      <c r="BH39" s="23">
        <f t="shared" si="20"/>
        <v>2</v>
      </c>
      <c r="BI39" s="23" t="str">
        <f t="shared" si="21"/>
        <v/>
      </c>
      <c r="BJ39" s="23">
        <v>0</v>
      </c>
    </row>
    <row r="40" spans="22:62" x14ac:dyDescent="0.3">
      <c r="AD40" s="23">
        <f>IF(COUNT($AD$1:$AD39)&gt;$AD$4,"",(COUNT($AD$1:$AD39)))</f>
        <v>36</v>
      </c>
      <c r="AE40" s="23">
        <f t="shared" si="7"/>
        <v>6</v>
      </c>
      <c r="AF40" s="23">
        <f t="shared" si="8"/>
        <v>1</v>
      </c>
      <c r="AG40" s="23">
        <f t="shared" si="9"/>
        <v>0</v>
      </c>
      <c r="AJ40" s="23">
        <f>IF(COUNT($AD$1:$AD39)&gt;$AD$4,"",(COUNT($AD$1:$AD39)))</f>
        <v>36</v>
      </c>
      <c r="AK40" s="23">
        <f t="shared" si="10"/>
        <v>6</v>
      </c>
      <c r="AL40" s="23">
        <f t="shared" si="11"/>
        <v>1</v>
      </c>
      <c r="AM40" s="25">
        <f t="shared" si="12"/>
        <v>0</v>
      </c>
      <c r="AO40" s="23" t="str">
        <f>eingabe!AK40&amp;"–"&amp;eingabe!AL40</f>
        <v>6–1</v>
      </c>
      <c r="AP40" s="23" t="str">
        <f>IF((RIGHT($AO40,1)-0)=6,VLOOKUP((LEFT($AO40,1)-0),eingabe!$U$5:$V$12,2,FALSE),"")</f>
        <v/>
      </c>
      <c r="AQ40" s="23" t="str">
        <f t="shared" si="26"/>
        <v/>
      </c>
      <c r="AR40" s="23" t="str">
        <f t="shared" si="26"/>
        <v/>
      </c>
      <c r="AS40" s="23" t="str">
        <f t="shared" si="26"/>
        <v/>
      </c>
      <c r="AT40" s="23" t="str">
        <f t="shared" si="26"/>
        <v/>
      </c>
      <c r="AU40" s="23" t="str">
        <f t="shared" si="26"/>
        <v/>
      </c>
      <c r="AV40" s="23">
        <f t="shared" si="26"/>
        <v>1</v>
      </c>
      <c r="AW40" s="23">
        <f>eingabe!AM40</f>
        <v>0</v>
      </c>
      <c r="BB40" s="23" t="str">
        <f t="shared" si="13"/>
        <v>6–1</v>
      </c>
      <c r="BC40" s="23" t="str">
        <f t="shared" si="15"/>
        <v/>
      </c>
      <c r="BD40" s="23" t="str">
        <f t="shared" si="16"/>
        <v/>
      </c>
      <c r="BE40" s="23" t="str">
        <f t="shared" si="17"/>
        <v/>
      </c>
      <c r="BF40" s="23" t="str">
        <f t="shared" si="18"/>
        <v/>
      </c>
      <c r="BG40" s="23" t="str">
        <f t="shared" si="19"/>
        <v/>
      </c>
      <c r="BH40" s="23" t="str">
        <f t="shared" si="20"/>
        <v/>
      </c>
      <c r="BI40" s="23">
        <f t="shared" si="21"/>
        <v>1</v>
      </c>
      <c r="BJ40" s="23">
        <f>SUM(AW35:AW40)</f>
        <v>1.25</v>
      </c>
    </row>
    <row r="41" spans="22:62" x14ac:dyDescent="0.3">
      <c r="AD41" s="23">
        <f>IF(COUNT($AD$1:$AD40)&gt;$AD$4,"",(COUNT($AD$1:$AD40)))</f>
        <v>37</v>
      </c>
      <c r="AE41" s="23">
        <f t="shared" si="7"/>
        <v>7</v>
      </c>
      <c r="AF41" s="23">
        <f t="shared" si="8"/>
        <v>6</v>
      </c>
      <c r="AG41" s="23">
        <f t="shared" si="9"/>
        <v>0</v>
      </c>
      <c r="AJ41" s="23">
        <f>IF(COUNT($AD$1:$AD40)&gt;$AD$4,"",(COUNT($AD$1:$AD40)))</f>
        <v>37</v>
      </c>
      <c r="AK41" s="23">
        <f t="shared" si="10"/>
        <v>7</v>
      </c>
      <c r="AL41" s="23">
        <f t="shared" si="11"/>
        <v>6</v>
      </c>
      <c r="AM41" s="25">
        <f t="shared" si="12"/>
        <v>0</v>
      </c>
      <c r="AO41" s="23" t="str">
        <f>eingabe!AK41&amp;"–"&amp;eingabe!AL41</f>
        <v>7–6</v>
      </c>
      <c r="AP41" s="23" t="str">
        <f>IF((RIGHT($AO41,1)-0)=6,VLOOKUP((LEFT($AO41,1)-0),eingabe!$U$5:$V$12,2,FALSE),"")</f>
        <v>AS</v>
      </c>
      <c r="AQ41" s="23">
        <f t="shared" si="26"/>
        <v>6</v>
      </c>
      <c r="AR41" s="23" t="str">
        <f t="shared" si="26"/>
        <v/>
      </c>
      <c r="AS41" s="23" t="str">
        <f t="shared" si="26"/>
        <v/>
      </c>
      <c r="AT41" s="23" t="str">
        <f t="shared" si="26"/>
        <v/>
      </c>
      <c r="AU41" s="23" t="str">
        <f t="shared" si="26"/>
        <v/>
      </c>
      <c r="AV41" s="23" t="str">
        <f t="shared" si="26"/>
        <v/>
      </c>
      <c r="AW41" s="23">
        <f>eingabe!AM41</f>
        <v>0</v>
      </c>
      <c r="BB41" s="23" t="str">
        <f t="shared" si="13"/>
        <v>7–6</v>
      </c>
      <c r="BC41" s="23" t="str">
        <f t="shared" si="15"/>
        <v>AS</v>
      </c>
      <c r="BD41" s="23">
        <f t="shared" si="16"/>
        <v>6</v>
      </c>
      <c r="BE41" s="23" t="str">
        <f t="shared" si="17"/>
        <v/>
      </c>
      <c r="BF41" s="23" t="str">
        <f t="shared" si="18"/>
        <v/>
      </c>
      <c r="BG41" s="23" t="str">
        <f t="shared" si="19"/>
        <v/>
      </c>
      <c r="BH41" s="23" t="str">
        <f t="shared" si="20"/>
        <v/>
      </c>
      <c r="BI41" s="23" t="str">
        <f t="shared" si="21"/>
        <v/>
      </c>
      <c r="BJ41" s="23">
        <v>0</v>
      </c>
    </row>
    <row r="42" spans="22:62" x14ac:dyDescent="0.3">
      <c r="AD42" s="23">
        <f>IF(COUNT($AD$1:$AD41)&gt;$AD$4,"",(COUNT($AD$1:$AD41)))</f>
        <v>38</v>
      </c>
      <c r="AE42" s="23">
        <f t="shared" si="7"/>
        <v>7</v>
      </c>
      <c r="AF42" s="23">
        <f t="shared" si="8"/>
        <v>5</v>
      </c>
      <c r="AG42" s="23">
        <f t="shared" si="9"/>
        <v>0</v>
      </c>
      <c r="AJ42" s="23">
        <f>IF(COUNT($AD$1:$AD41)&gt;$AD$4,"",(COUNT($AD$1:$AD41)))</f>
        <v>38</v>
      </c>
      <c r="AK42" s="23">
        <f t="shared" si="10"/>
        <v>7</v>
      </c>
      <c r="AL42" s="23">
        <f t="shared" si="11"/>
        <v>5</v>
      </c>
      <c r="AM42" s="25">
        <f t="shared" si="12"/>
        <v>0</v>
      </c>
      <c r="AO42" s="23" t="str">
        <f>eingabe!AK42&amp;"–"&amp;eingabe!AL42</f>
        <v>7–5</v>
      </c>
      <c r="AP42" s="23" t="str">
        <f>IF((RIGHT($AO42,1)-0)=6,VLOOKUP((LEFT($AO42,1)-0),eingabe!$U$5:$V$12,2,FALSE),"")</f>
        <v/>
      </c>
      <c r="AQ42" s="23" t="str">
        <f t="shared" si="26"/>
        <v/>
      </c>
      <c r="AR42" s="23">
        <f t="shared" si="26"/>
        <v>5</v>
      </c>
      <c r="AS42" s="23" t="str">
        <f t="shared" si="26"/>
        <v/>
      </c>
      <c r="AT42" s="23" t="str">
        <f t="shared" si="26"/>
        <v/>
      </c>
      <c r="AU42" s="23" t="str">
        <f t="shared" si="26"/>
        <v/>
      </c>
      <c r="AV42" s="23" t="str">
        <f t="shared" si="26"/>
        <v/>
      </c>
      <c r="AW42" s="23">
        <f>eingabe!AM42</f>
        <v>0</v>
      </c>
      <c r="BB42" s="23" t="str">
        <f t="shared" si="13"/>
        <v>7–5</v>
      </c>
      <c r="BC42" s="23" t="str">
        <f t="shared" si="15"/>
        <v/>
      </c>
      <c r="BD42" s="23" t="str">
        <f t="shared" si="16"/>
        <v/>
      </c>
      <c r="BE42" s="23">
        <f t="shared" si="17"/>
        <v>5</v>
      </c>
      <c r="BF42" s="23" t="str">
        <f t="shared" si="18"/>
        <v/>
      </c>
      <c r="BG42" s="23" t="str">
        <f t="shared" si="19"/>
        <v/>
      </c>
      <c r="BH42" s="23" t="str">
        <f t="shared" si="20"/>
        <v/>
      </c>
      <c r="BI42" s="23" t="str">
        <f t="shared" si="21"/>
        <v/>
      </c>
      <c r="BJ42" s="23">
        <v>0</v>
      </c>
    </row>
    <row r="43" spans="22:62" x14ac:dyDescent="0.3">
      <c r="AD43" s="23">
        <f>IF(COUNT($AD$1:$AD42)&gt;$AD$4,"",(COUNT($AD$1:$AD42)))</f>
        <v>39</v>
      </c>
      <c r="AE43" s="23">
        <f t="shared" si="7"/>
        <v>7</v>
      </c>
      <c r="AF43" s="23">
        <f t="shared" si="8"/>
        <v>4</v>
      </c>
      <c r="AG43" s="23">
        <f t="shared" si="9"/>
        <v>0</v>
      </c>
      <c r="AJ43" s="23">
        <f>IF(COUNT($AD$1:$AD42)&gt;$AD$4,"",(COUNT($AD$1:$AD42)))</f>
        <v>39</v>
      </c>
      <c r="AK43" s="23">
        <f t="shared" si="10"/>
        <v>7</v>
      </c>
      <c r="AL43" s="23">
        <f t="shared" si="11"/>
        <v>4</v>
      </c>
      <c r="AM43" s="25">
        <f t="shared" si="12"/>
        <v>0</v>
      </c>
      <c r="AO43" s="23" t="str">
        <f>eingabe!AK43&amp;"–"&amp;eingabe!AL43</f>
        <v>7–4</v>
      </c>
      <c r="AP43" s="23" t="str">
        <f>IF((RIGHT($AO43,1)-0)=6,VLOOKUP((LEFT($AO43,1)-0),eingabe!$U$5:$V$12,2,FALSE),"")</f>
        <v/>
      </c>
      <c r="AQ43" s="23" t="str">
        <f t="shared" si="26"/>
        <v/>
      </c>
      <c r="AR43" s="23" t="str">
        <f t="shared" si="26"/>
        <v/>
      </c>
      <c r="AS43" s="23">
        <f t="shared" si="26"/>
        <v>4</v>
      </c>
      <c r="AT43" s="23" t="str">
        <f t="shared" si="26"/>
        <v/>
      </c>
      <c r="AU43" s="23" t="str">
        <f t="shared" si="26"/>
        <v/>
      </c>
      <c r="AV43" s="23" t="str">
        <f t="shared" si="26"/>
        <v/>
      </c>
      <c r="AW43" s="23">
        <f>eingabe!AM43</f>
        <v>0</v>
      </c>
      <c r="BB43" s="23" t="str">
        <f t="shared" si="13"/>
        <v>7–4</v>
      </c>
      <c r="BC43" s="23" t="str">
        <f t="shared" si="15"/>
        <v/>
      </c>
      <c r="BD43" s="23" t="str">
        <f t="shared" si="16"/>
        <v/>
      </c>
      <c r="BE43" s="23" t="str">
        <f t="shared" si="17"/>
        <v/>
      </c>
      <c r="BF43" s="23">
        <f t="shared" si="18"/>
        <v>4</v>
      </c>
      <c r="BG43" s="23" t="str">
        <f t="shared" si="19"/>
        <v/>
      </c>
      <c r="BH43" s="23" t="str">
        <f t="shared" si="20"/>
        <v/>
      </c>
      <c r="BI43" s="23" t="str">
        <f t="shared" si="21"/>
        <v/>
      </c>
      <c r="BJ43" s="23">
        <v>0</v>
      </c>
    </row>
    <row r="44" spans="22:62" x14ac:dyDescent="0.3">
      <c r="AD44" s="23">
        <f>IF(COUNT($AD$1:$AD43)&gt;$AD$4,"",(COUNT($AD$1:$AD43)))</f>
        <v>40</v>
      </c>
      <c r="AE44" s="23">
        <f t="shared" si="7"/>
        <v>7</v>
      </c>
      <c r="AF44" s="23">
        <f t="shared" si="8"/>
        <v>3</v>
      </c>
      <c r="AG44" s="23">
        <f t="shared" si="9"/>
        <v>1</v>
      </c>
      <c r="AJ44" s="23">
        <f>IF(COUNT($AD$1:$AD43)&gt;$AD$4,"",(COUNT($AD$1:$AD43)))</f>
        <v>40</v>
      </c>
      <c r="AK44" s="23">
        <f t="shared" si="10"/>
        <v>7</v>
      </c>
      <c r="AL44" s="23">
        <f t="shared" si="11"/>
        <v>3</v>
      </c>
      <c r="AM44" s="25">
        <f t="shared" si="12"/>
        <v>1.25</v>
      </c>
      <c r="AO44" s="23" t="str">
        <f>eingabe!AK44&amp;"–"&amp;eingabe!AL44</f>
        <v>7–3</v>
      </c>
      <c r="AP44" s="23" t="str">
        <f>IF((RIGHT($AO44,1)-0)=6,VLOOKUP((LEFT($AO44,1)-0),eingabe!$U$5:$V$12,2,FALSE),"")</f>
        <v/>
      </c>
      <c r="AQ44" s="23" t="str">
        <f t="shared" si="26"/>
        <v/>
      </c>
      <c r="AR44" s="23" t="str">
        <f t="shared" si="26"/>
        <v/>
      </c>
      <c r="AS44" s="23" t="str">
        <f t="shared" si="26"/>
        <v/>
      </c>
      <c r="AT44" s="23">
        <f t="shared" si="26"/>
        <v>3</v>
      </c>
      <c r="AU44" s="23" t="str">
        <f t="shared" si="26"/>
        <v/>
      </c>
      <c r="AV44" s="23" t="str">
        <f t="shared" si="26"/>
        <v/>
      </c>
      <c r="AW44" s="23">
        <f>eingabe!AM44</f>
        <v>1.25</v>
      </c>
      <c r="BB44" s="23" t="str">
        <f t="shared" si="13"/>
        <v>7–3</v>
      </c>
      <c r="BC44" s="23" t="str">
        <f t="shared" si="15"/>
        <v/>
      </c>
      <c r="BD44" s="23" t="str">
        <f t="shared" si="16"/>
        <v/>
      </c>
      <c r="BE44" s="23" t="str">
        <f t="shared" si="17"/>
        <v/>
      </c>
      <c r="BF44" s="23" t="str">
        <f t="shared" si="18"/>
        <v/>
      </c>
      <c r="BG44" s="23">
        <f t="shared" si="19"/>
        <v>3</v>
      </c>
      <c r="BH44" s="23" t="str">
        <f t="shared" si="20"/>
        <v/>
      </c>
      <c r="BI44" s="23" t="str">
        <f t="shared" si="21"/>
        <v/>
      </c>
      <c r="BJ44" s="23">
        <v>0</v>
      </c>
    </row>
    <row r="45" spans="22:62" x14ac:dyDescent="0.3">
      <c r="AD45" s="23">
        <f>IF(COUNT($AD$1:$AD44)&gt;$AD$4,"",(COUNT($AD$1:$AD44)))</f>
        <v>41</v>
      </c>
      <c r="AE45" s="23">
        <f t="shared" si="7"/>
        <v>7</v>
      </c>
      <c r="AF45" s="23">
        <f t="shared" si="8"/>
        <v>2</v>
      </c>
      <c r="AG45" s="23">
        <f t="shared" si="9"/>
        <v>0</v>
      </c>
      <c r="AJ45" s="23">
        <f>IF(COUNT($AD$1:$AD44)&gt;$AD$4,"",(COUNT($AD$1:$AD44)))</f>
        <v>41</v>
      </c>
      <c r="AK45" s="23">
        <f t="shared" si="10"/>
        <v>7</v>
      </c>
      <c r="AL45" s="23">
        <f t="shared" si="11"/>
        <v>2</v>
      </c>
      <c r="AM45" s="25">
        <f t="shared" si="12"/>
        <v>0</v>
      </c>
      <c r="AO45" s="23" t="str">
        <f>eingabe!AK45&amp;"–"&amp;eingabe!AL45</f>
        <v>7–2</v>
      </c>
      <c r="AP45" s="23" t="str">
        <f>IF((RIGHT($AO45,1)-0)=6,VLOOKUP((LEFT($AO45,1)-0),eingabe!$U$5:$V$12,2,FALSE),"")</f>
        <v/>
      </c>
      <c r="AQ45" s="23" t="str">
        <f t="shared" ref="AQ45:AV52" si="27">IF((RIGHT($AO45,1)-0)=AQ$4,AQ$4,"")</f>
        <v/>
      </c>
      <c r="AR45" s="23" t="str">
        <f t="shared" si="27"/>
        <v/>
      </c>
      <c r="AS45" s="23" t="str">
        <f t="shared" si="27"/>
        <v/>
      </c>
      <c r="AT45" s="23" t="str">
        <f t="shared" si="27"/>
        <v/>
      </c>
      <c r="AU45" s="23">
        <f t="shared" si="27"/>
        <v>2</v>
      </c>
      <c r="AV45" s="23" t="str">
        <f t="shared" si="27"/>
        <v/>
      </c>
      <c r="AW45" s="23">
        <f>eingabe!AM45</f>
        <v>0</v>
      </c>
      <c r="BB45" s="23" t="str">
        <f t="shared" si="13"/>
        <v>7–2</v>
      </c>
      <c r="BC45" s="23" t="str">
        <f t="shared" si="15"/>
        <v/>
      </c>
      <c r="BD45" s="23" t="str">
        <f t="shared" si="16"/>
        <v/>
      </c>
      <c r="BE45" s="23" t="str">
        <f t="shared" si="17"/>
        <v/>
      </c>
      <c r="BF45" s="23" t="str">
        <f t="shared" si="18"/>
        <v/>
      </c>
      <c r="BG45" s="23" t="str">
        <f t="shared" si="19"/>
        <v/>
      </c>
      <c r="BH45" s="23">
        <f t="shared" si="20"/>
        <v>2</v>
      </c>
      <c r="BI45" s="23" t="str">
        <f t="shared" si="21"/>
        <v/>
      </c>
      <c r="BJ45" s="23">
        <v>0</v>
      </c>
    </row>
    <row r="46" spans="22:62" x14ac:dyDescent="0.3">
      <c r="AD46" s="23">
        <f>IF(COUNT($AD$1:$AD45)&gt;$AD$4,"",(COUNT($AD$1:$AD45)))</f>
        <v>42</v>
      </c>
      <c r="AE46" s="23">
        <f t="shared" si="7"/>
        <v>7</v>
      </c>
      <c r="AF46" s="23">
        <f t="shared" si="8"/>
        <v>1</v>
      </c>
      <c r="AG46" s="23">
        <f t="shared" si="9"/>
        <v>0</v>
      </c>
      <c r="AJ46" s="23">
        <f>IF(COUNT($AD$1:$AD45)&gt;$AD$4,"",(COUNT($AD$1:$AD45)))</f>
        <v>42</v>
      </c>
      <c r="AK46" s="23">
        <f t="shared" si="10"/>
        <v>7</v>
      </c>
      <c r="AL46" s="23">
        <f t="shared" si="11"/>
        <v>1</v>
      </c>
      <c r="AM46" s="25">
        <f t="shared" si="12"/>
        <v>0</v>
      </c>
      <c r="AO46" s="23" t="str">
        <f>eingabe!AK46&amp;"–"&amp;eingabe!AL46</f>
        <v>7–1</v>
      </c>
      <c r="AP46" s="23" t="str">
        <f>IF((RIGHT($AO46,1)-0)=6,VLOOKUP((LEFT($AO46,1)-0),eingabe!$U$5:$V$12,2,FALSE),"")</f>
        <v/>
      </c>
      <c r="AQ46" s="23" t="str">
        <f t="shared" si="27"/>
        <v/>
      </c>
      <c r="AR46" s="23" t="str">
        <f t="shared" si="27"/>
        <v/>
      </c>
      <c r="AS46" s="23" t="str">
        <f t="shared" si="27"/>
        <v/>
      </c>
      <c r="AT46" s="23" t="str">
        <f t="shared" si="27"/>
        <v/>
      </c>
      <c r="AU46" s="23" t="str">
        <f t="shared" si="27"/>
        <v/>
      </c>
      <c r="AV46" s="23">
        <f t="shared" si="27"/>
        <v>1</v>
      </c>
      <c r="AW46" s="23">
        <f>eingabe!AM46</f>
        <v>0</v>
      </c>
      <c r="BB46" s="23" t="str">
        <f t="shared" si="13"/>
        <v>7–1</v>
      </c>
      <c r="BC46" s="23" t="str">
        <f t="shared" si="15"/>
        <v/>
      </c>
      <c r="BD46" s="23" t="str">
        <f t="shared" si="16"/>
        <v/>
      </c>
      <c r="BE46" s="23" t="str">
        <f t="shared" si="17"/>
        <v/>
      </c>
      <c r="BF46" s="23" t="str">
        <f t="shared" si="18"/>
        <v/>
      </c>
      <c r="BG46" s="23" t="str">
        <f t="shared" si="19"/>
        <v/>
      </c>
      <c r="BH46" s="23" t="str">
        <f t="shared" si="20"/>
        <v/>
      </c>
      <c r="BI46" s="23">
        <f t="shared" si="21"/>
        <v>1</v>
      </c>
      <c r="BJ46" s="23">
        <f>SUM(AW41:AW46)</f>
        <v>1.25</v>
      </c>
    </row>
    <row r="47" spans="22:62" x14ac:dyDescent="0.3">
      <c r="AD47" s="23">
        <f>IF(COUNT($AD$1:$AD46)&gt;$AD$4,"",(COUNT($AD$1:$AD46)))</f>
        <v>43</v>
      </c>
      <c r="AE47" s="23">
        <f t="shared" si="7"/>
        <v>8</v>
      </c>
      <c r="AF47" s="23">
        <f t="shared" si="8"/>
        <v>6</v>
      </c>
      <c r="AG47" s="23">
        <f t="shared" si="9"/>
        <v>0</v>
      </c>
      <c r="AJ47" s="23">
        <f>IF(COUNT($AD$1:$AD46)&gt;$AD$4,"",(COUNT($AD$1:$AD46)))</f>
        <v>43</v>
      </c>
      <c r="AK47" s="23">
        <f t="shared" si="10"/>
        <v>8</v>
      </c>
      <c r="AL47" s="23">
        <f t="shared" si="11"/>
        <v>6</v>
      </c>
      <c r="AM47" s="25">
        <f t="shared" si="12"/>
        <v>0</v>
      </c>
      <c r="AO47" s="23" t="str">
        <f>eingabe!AK47&amp;"–"&amp;eingabe!AL47</f>
        <v>8–6</v>
      </c>
      <c r="AP47" s="23" t="str">
        <f>IF((RIGHT($AO47,1)-0)=6,VLOOKUP((LEFT($AO47,1)-0),eingabe!$U$5:$V$12,2,FALSE),"")</f>
        <v>PE</v>
      </c>
      <c r="AQ47" s="23">
        <f t="shared" si="27"/>
        <v>6</v>
      </c>
      <c r="AR47" s="23" t="str">
        <f t="shared" si="27"/>
        <v/>
      </c>
      <c r="AS47" s="23" t="str">
        <f t="shared" si="27"/>
        <v/>
      </c>
      <c r="AT47" s="23" t="str">
        <f t="shared" si="27"/>
        <v/>
      </c>
      <c r="AU47" s="23" t="str">
        <f t="shared" si="27"/>
        <v/>
      </c>
      <c r="AV47" s="23" t="str">
        <f t="shared" si="27"/>
        <v/>
      </c>
      <c r="AW47" s="23">
        <f>eingabe!AM47</f>
        <v>0</v>
      </c>
      <c r="BB47" s="23" t="str">
        <f t="shared" si="13"/>
        <v>8–6</v>
      </c>
      <c r="BC47" s="23" t="str">
        <f t="shared" si="15"/>
        <v>PE</v>
      </c>
      <c r="BD47" s="23">
        <f t="shared" si="16"/>
        <v>6</v>
      </c>
      <c r="BE47" s="23" t="str">
        <f t="shared" si="17"/>
        <v/>
      </c>
      <c r="BF47" s="23" t="str">
        <f t="shared" si="18"/>
        <v/>
      </c>
      <c r="BG47" s="23" t="str">
        <f t="shared" si="19"/>
        <v/>
      </c>
      <c r="BH47" s="23" t="str">
        <f t="shared" si="20"/>
        <v/>
      </c>
      <c r="BI47" s="23" t="str">
        <f t="shared" si="21"/>
        <v/>
      </c>
      <c r="BJ47" s="23">
        <v>0</v>
      </c>
    </row>
    <row r="48" spans="22:62" x14ac:dyDescent="0.3">
      <c r="AD48" s="23">
        <f>IF(COUNT($AD$1:$AD47)&gt;$AD$4,"",(COUNT($AD$1:$AD47)))</f>
        <v>44</v>
      </c>
      <c r="AE48" s="23">
        <f t="shared" si="7"/>
        <v>8</v>
      </c>
      <c r="AF48" s="23">
        <f t="shared" si="8"/>
        <v>5</v>
      </c>
      <c r="AG48" s="23">
        <f t="shared" si="9"/>
        <v>0</v>
      </c>
      <c r="AJ48" s="23">
        <f>IF(COUNT($AD$1:$AD47)&gt;$AD$4,"",(COUNT($AD$1:$AD47)))</f>
        <v>44</v>
      </c>
      <c r="AK48" s="23">
        <f t="shared" si="10"/>
        <v>8</v>
      </c>
      <c r="AL48" s="23">
        <f t="shared" si="11"/>
        <v>5</v>
      </c>
      <c r="AM48" s="25">
        <f t="shared" si="12"/>
        <v>0</v>
      </c>
      <c r="AO48" s="23" t="str">
        <f>eingabe!AK48&amp;"–"&amp;eingabe!AL48</f>
        <v>8–5</v>
      </c>
      <c r="AP48" s="23" t="str">
        <f>IF((RIGHT($AO48,1)-0)=6,VLOOKUP((LEFT($AO48,1)-0),eingabe!$U$5:$V$12,2,FALSE),"")</f>
        <v/>
      </c>
      <c r="AQ48" s="23" t="str">
        <f t="shared" si="27"/>
        <v/>
      </c>
      <c r="AR48" s="23">
        <f t="shared" si="27"/>
        <v>5</v>
      </c>
      <c r="AS48" s="23" t="str">
        <f t="shared" si="27"/>
        <v/>
      </c>
      <c r="AT48" s="23" t="str">
        <f t="shared" si="27"/>
        <v/>
      </c>
      <c r="AU48" s="23" t="str">
        <f t="shared" si="27"/>
        <v/>
      </c>
      <c r="AV48" s="23" t="str">
        <f t="shared" si="27"/>
        <v/>
      </c>
      <c r="AW48" s="23">
        <f>eingabe!AM48</f>
        <v>0</v>
      </c>
      <c r="BB48" s="23" t="str">
        <f t="shared" si="13"/>
        <v>8–5</v>
      </c>
      <c r="BC48" s="23" t="str">
        <f t="shared" si="15"/>
        <v/>
      </c>
      <c r="BD48" s="23" t="str">
        <f t="shared" si="16"/>
        <v/>
      </c>
      <c r="BE48" s="23">
        <f t="shared" si="17"/>
        <v>5</v>
      </c>
      <c r="BF48" s="23" t="str">
        <f t="shared" si="18"/>
        <v/>
      </c>
      <c r="BG48" s="23" t="str">
        <f t="shared" si="19"/>
        <v/>
      </c>
      <c r="BH48" s="23" t="str">
        <f t="shared" si="20"/>
        <v/>
      </c>
      <c r="BI48" s="23" t="str">
        <f t="shared" si="21"/>
        <v/>
      </c>
      <c r="BJ48" s="23">
        <v>0</v>
      </c>
    </row>
    <row r="49" spans="30:62" x14ac:dyDescent="0.3">
      <c r="AD49" s="23">
        <f>IF(COUNT($AD$1:$AD48)&gt;$AD$4,"",(COUNT($AD$1:$AD48)))</f>
        <v>45</v>
      </c>
      <c r="AE49" s="23">
        <f t="shared" si="7"/>
        <v>8</v>
      </c>
      <c r="AF49" s="23">
        <f t="shared" si="8"/>
        <v>4</v>
      </c>
      <c r="AG49" s="23">
        <f t="shared" si="9"/>
        <v>0</v>
      </c>
      <c r="AJ49" s="23">
        <f>IF(COUNT($AD$1:$AD48)&gt;$AD$4,"",(COUNT($AD$1:$AD48)))</f>
        <v>45</v>
      </c>
      <c r="AK49" s="23">
        <f t="shared" si="10"/>
        <v>8</v>
      </c>
      <c r="AL49" s="23">
        <f t="shared" si="11"/>
        <v>4</v>
      </c>
      <c r="AM49" s="25">
        <f t="shared" si="12"/>
        <v>0</v>
      </c>
      <c r="AO49" s="23" t="str">
        <f>eingabe!AK49&amp;"–"&amp;eingabe!AL49</f>
        <v>8–4</v>
      </c>
      <c r="AP49" s="23" t="str">
        <f>IF((RIGHT($AO49,1)-0)=6,VLOOKUP((LEFT($AO49,1)-0),eingabe!$U$5:$V$12,2,FALSE),"")</f>
        <v/>
      </c>
      <c r="AQ49" s="23" t="str">
        <f t="shared" si="27"/>
        <v/>
      </c>
      <c r="AR49" s="23" t="str">
        <f t="shared" si="27"/>
        <v/>
      </c>
      <c r="AS49" s="23">
        <f t="shared" si="27"/>
        <v>4</v>
      </c>
      <c r="AT49" s="23" t="str">
        <f t="shared" si="27"/>
        <v/>
      </c>
      <c r="AU49" s="23" t="str">
        <f t="shared" si="27"/>
        <v/>
      </c>
      <c r="AV49" s="23" t="str">
        <f t="shared" si="27"/>
        <v/>
      </c>
      <c r="AW49" s="23">
        <f>eingabe!AM49</f>
        <v>0</v>
      </c>
      <c r="BB49" s="23" t="str">
        <f t="shared" si="13"/>
        <v>8–4</v>
      </c>
      <c r="BC49" s="23" t="str">
        <f t="shared" si="15"/>
        <v/>
      </c>
      <c r="BD49" s="23" t="str">
        <f t="shared" si="16"/>
        <v/>
      </c>
      <c r="BE49" s="23" t="str">
        <f t="shared" si="17"/>
        <v/>
      </c>
      <c r="BF49" s="23">
        <f t="shared" si="18"/>
        <v>4</v>
      </c>
      <c r="BG49" s="23" t="str">
        <f t="shared" si="19"/>
        <v/>
      </c>
      <c r="BH49" s="23" t="str">
        <f t="shared" si="20"/>
        <v/>
      </c>
      <c r="BI49" s="23" t="str">
        <f t="shared" si="21"/>
        <v/>
      </c>
      <c r="BJ49" s="23">
        <v>0</v>
      </c>
    </row>
    <row r="50" spans="30:62" x14ac:dyDescent="0.3">
      <c r="AD50" s="23">
        <f>IF(COUNT($AD$1:$AD49)&gt;$AD$4,"",(COUNT($AD$1:$AD49)))</f>
        <v>46</v>
      </c>
      <c r="AE50" s="23">
        <f t="shared" si="7"/>
        <v>8</v>
      </c>
      <c r="AF50" s="23">
        <f t="shared" si="8"/>
        <v>3</v>
      </c>
      <c r="AG50" s="23">
        <f t="shared" si="9"/>
        <v>0</v>
      </c>
      <c r="AJ50" s="23">
        <f>IF(COUNT($AD$1:$AD49)&gt;$AD$4,"",(COUNT($AD$1:$AD49)))</f>
        <v>46</v>
      </c>
      <c r="AK50" s="23">
        <f t="shared" si="10"/>
        <v>8</v>
      </c>
      <c r="AL50" s="23">
        <f t="shared" si="11"/>
        <v>3</v>
      </c>
      <c r="AM50" s="25">
        <f t="shared" si="12"/>
        <v>0</v>
      </c>
      <c r="AO50" s="23" t="str">
        <f>eingabe!AK50&amp;"–"&amp;eingabe!AL50</f>
        <v>8–3</v>
      </c>
      <c r="AP50" s="23" t="str">
        <f>IF((RIGHT($AO50,1)-0)=6,VLOOKUP((LEFT($AO50,1)-0),eingabe!$U$5:$V$12,2,FALSE),"")</f>
        <v/>
      </c>
      <c r="AQ50" s="23" t="str">
        <f t="shared" si="27"/>
        <v/>
      </c>
      <c r="AR50" s="23" t="str">
        <f t="shared" si="27"/>
        <v/>
      </c>
      <c r="AS50" s="23" t="str">
        <f t="shared" si="27"/>
        <v/>
      </c>
      <c r="AT50" s="23">
        <f t="shared" si="27"/>
        <v>3</v>
      </c>
      <c r="AU50" s="23" t="str">
        <f t="shared" si="27"/>
        <v/>
      </c>
      <c r="AV50" s="23" t="str">
        <f t="shared" si="27"/>
        <v/>
      </c>
      <c r="AW50" s="23">
        <f>eingabe!AM50</f>
        <v>0</v>
      </c>
      <c r="BB50" s="23" t="str">
        <f t="shared" si="13"/>
        <v>8–3</v>
      </c>
      <c r="BC50" s="23" t="str">
        <f t="shared" si="15"/>
        <v/>
      </c>
      <c r="BD50" s="23" t="str">
        <f t="shared" si="16"/>
        <v/>
      </c>
      <c r="BE50" s="23" t="str">
        <f t="shared" si="17"/>
        <v/>
      </c>
      <c r="BF50" s="23" t="str">
        <f t="shared" si="18"/>
        <v/>
      </c>
      <c r="BG50" s="23">
        <f t="shared" si="19"/>
        <v>3</v>
      </c>
      <c r="BH50" s="23" t="str">
        <f t="shared" si="20"/>
        <v/>
      </c>
      <c r="BI50" s="23" t="str">
        <f t="shared" si="21"/>
        <v/>
      </c>
      <c r="BJ50" s="23">
        <v>0</v>
      </c>
    </row>
    <row r="51" spans="30:62" x14ac:dyDescent="0.3">
      <c r="AD51" s="23">
        <f>IF(COUNT($AD$1:$AD50)&gt;$AD$4,"",(COUNT($AD$1:$AD50)))</f>
        <v>47</v>
      </c>
      <c r="AE51" s="23">
        <f t="shared" si="7"/>
        <v>8</v>
      </c>
      <c r="AF51" s="23">
        <f t="shared" si="8"/>
        <v>2</v>
      </c>
      <c r="AG51" s="23">
        <f t="shared" si="9"/>
        <v>1</v>
      </c>
      <c r="AJ51" s="23">
        <f>IF(COUNT($AD$1:$AD50)&gt;$AD$4,"",(COUNT($AD$1:$AD50)))</f>
        <v>47</v>
      </c>
      <c r="AK51" s="23">
        <f t="shared" si="10"/>
        <v>8</v>
      </c>
      <c r="AL51" s="23">
        <f t="shared" si="11"/>
        <v>2</v>
      </c>
      <c r="AM51" s="25">
        <f t="shared" si="12"/>
        <v>1.25</v>
      </c>
      <c r="AO51" s="23" t="str">
        <f>eingabe!AK51&amp;"–"&amp;eingabe!AL51</f>
        <v>8–2</v>
      </c>
      <c r="AP51" s="23" t="str">
        <f>IF((RIGHT($AO51,1)-0)=6,VLOOKUP((LEFT($AO51,1)-0),eingabe!$U$5:$V$12,2,FALSE),"")</f>
        <v/>
      </c>
      <c r="AQ51" s="23" t="str">
        <f t="shared" si="27"/>
        <v/>
      </c>
      <c r="AR51" s="23" t="str">
        <f t="shared" si="27"/>
        <v/>
      </c>
      <c r="AS51" s="23" t="str">
        <f t="shared" si="27"/>
        <v/>
      </c>
      <c r="AT51" s="23" t="str">
        <f t="shared" si="27"/>
        <v/>
      </c>
      <c r="AU51" s="23">
        <f t="shared" si="27"/>
        <v>2</v>
      </c>
      <c r="AV51" s="23" t="str">
        <f t="shared" si="27"/>
        <v/>
      </c>
      <c r="AW51" s="23">
        <f>eingabe!AM51</f>
        <v>1.25</v>
      </c>
      <c r="BB51" s="23" t="str">
        <f t="shared" si="13"/>
        <v>8–2</v>
      </c>
      <c r="BC51" s="23" t="str">
        <f t="shared" si="15"/>
        <v/>
      </c>
      <c r="BD51" s="23" t="str">
        <f t="shared" si="16"/>
        <v/>
      </c>
      <c r="BE51" s="23" t="str">
        <f t="shared" si="17"/>
        <v/>
      </c>
      <c r="BF51" s="23" t="str">
        <f t="shared" si="18"/>
        <v/>
      </c>
      <c r="BG51" s="23" t="str">
        <f t="shared" si="19"/>
        <v/>
      </c>
      <c r="BH51" s="23">
        <f t="shared" si="20"/>
        <v>2</v>
      </c>
      <c r="BI51" s="23" t="str">
        <f t="shared" si="21"/>
        <v/>
      </c>
      <c r="BJ51" s="23">
        <v>0</v>
      </c>
    </row>
    <row r="52" spans="30:62" x14ac:dyDescent="0.3">
      <c r="AD52" s="23">
        <f>IF(COUNT($AD$1:$AD51)&gt;$AD$4,"",(COUNT($AD$1:$AD51)))</f>
        <v>48</v>
      </c>
      <c r="AE52" s="23">
        <f t="shared" si="7"/>
        <v>8</v>
      </c>
      <c r="AF52" s="23">
        <f t="shared" si="8"/>
        <v>1</v>
      </c>
      <c r="AG52" s="23">
        <f t="shared" si="9"/>
        <v>0</v>
      </c>
      <c r="AJ52" s="23">
        <f>IF(COUNT($AD$1:$AD51)&gt;$AD$4,"",(COUNT($AD$1:$AD51)))</f>
        <v>48</v>
      </c>
      <c r="AK52" s="23">
        <f t="shared" si="10"/>
        <v>8</v>
      </c>
      <c r="AL52" s="23">
        <f t="shared" si="11"/>
        <v>1</v>
      </c>
      <c r="AM52" s="25">
        <f t="shared" si="12"/>
        <v>0</v>
      </c>
      <c r="AO52" s="23" t="str">
        <f>eingabe!AK52&amp;"–"&amp;eingabe!AL52</f>
        <v>8–1</v>
      </c>
      <c r="AP52" s="23" t="str">
        <f>IF((RIGHT($AO52,1)-0)=6,VLOOKUP((LEFT($AO52,1)-0),eingabe!$U$5:$V$12,2,FALSE),"")</f>
        <v/>
      </c>
      <c r="AQ52" s="23" t="str">
        <f t="shared" si="27"/>
        <v/>
      </c>
      <c r="AR52" s="23" t="str">
        <f t="shared" si="27"/>
        <v/>
      </c>
      <c r="AS52" s="23" t="str">
        <f t="shared" si="27"/>
        <v/>
      </c>
      <c r="AT52" s="23" t="str">
        <f t="shared" si="27"/>
        <v/>
      </c>
      <c r="AU52" s="23" t="str">
        <f t="shared" si="27"/>
        <v/>
      </c>
      <c r="AV52" s="23">
        <f t="shared" si="27"/>
        <v>1</v>
      </c>
      <c r="AW52" s="23">
        <f>eingabe!AM52</f>
        <v>0</v>
      </c>
      <c r="BB52" s="23" t="str">
        <f t="shared" si="13"/>
        <v>8–1</v>
      </c>
      <c r="BC52" s="23" t="str">
        <f t="shared" si="15"/>
        <v/>
      </c>
      <c r="BD52" s="23" t="str">
        <f t="shared" si="16"/>
        <v/>
      </c>
      <c r="BE52" s="23" t="str">
        <f t="shared" si="17"/>
        <v/>
      </c>
      <c r="BF52" s="23" t="str">
        <f t="shared" si="18"/>
        <v/>
      </c>
      <c r="BG52" s="23" t="str">
        <f t="shared" si="19"/>
        <v/>
      </c>
      <c r="BH52" s="23" t="str">
        <f t="shared" si="20"/>
        <v/>
      </c>
      <c r="BI52" s="23">
        <f t="shared" si="21"/>
        <v>1</v>
      </c>
      <c r="BJ52" s="23">
        <f>SUM(AW47:AW52)</f>
        <v>1.25</v>
      </c>
    </row>
    <row r="53" spans="30:62" x14ac:dyDescent="0.3">
      <c r="AD53" s="23" t="str">
        <f>IF(COUNT($AD$1:$AD52)&gt;$AD$4,"",(COUNT($AD$1:$AD52)))</f>
        <v/>
      </c>
      <c r="AE53" s="23" t="str">
        <f t="shared" ref="AE53:AE84" si="28">IF(AD53="","",IF(AF53=1,AE52+1,AE52))</f>
        <v/>
      </c>
      <c r="AF53" s="23" t="str">
        <f t="shared" ref="AF53:AF84" si="29">IF(AD53="","",IF(MOD(AD53,6)=0,6,MOD(AD53,6)))</f>
        <v/>
      </c>
      <c r="AG53" s="23" t="str">
        <f t="shared" ref="AG53:AG84" si="30">IF(AD53="","",HLOOKUP(AF53,$W$4:$AB$20,AE53+1,FALSE))</f>
        <v/>
      </c>
      <c r="AJ53" s="23" t="str">
        <f>IF(COUNT($AD$1:$AD52)&gt;$AD$4,"",(COUNT($AD$1:$AD52)))</f>
        <v/>
      </c>
      <c r="AK53" s="23" t="str">
        <f t="shared" ref="AK53:AK69" si="31">IF(AJ53="","",IF(AL53=1,AK52+1,AK52))</f>
        <v/>
      </c>
      <c r="AL53" s="23" t="str">
        <f t="shared" ref="AL53:AL69" si="32">IF(AJ53="","",IF(MOD(AJ53,6)=0,6,MOD(AJ53,6)))</f>
        <v/>
      </c>
      <c r="AM53" s="25" t="str">
        <f t="shared" si="12"/>
        <v/>
      </c>
    </row>
    <row r="54" spans="30:62" x14ac:dyDescent="0.3">
      <c r="AD54" s="23" t="str">
        <f>IF(COUNT($AD$1:$AD53)&gt;$AD$4,"",(COUNT($AD$1:$AD53)))</f>
        <v/>
      </c>
      <c r="AE54" s="23" t="str">
        <f t="shared" si="28"/>
        <v/>
      </c>
      <c r="AF54" s="23" t="str">
        <f t="shared" si="29"/>
        <v/>
      </c>
      <c r="AG54" s="23" t="str">
        <f t="shared" si="30"/>
        <v/>
      </c>
      <c r="AJ54" s="23" t="str">
        <f>IF(COUNT($AD$1:$AD53)&gt;$AD$4,"",(COUNT($AD$1:$AD53)))</f>
        <v/>
      </c>
      <c r="AK54" s="23" t="str">
        <f t="shared" si="31"/>
        <v/>
      </c>
      <c r="AL54" s="23" t="str">
        <f t="shared" si="32"/>
        <v/>
      </c>
      <c r="AM54" s="25" t="str">
        <f t="shared" si="12"/>
        <v/>
      </c>
    </row>
    <row r="55" spans="30:62" x14ac:dyDescent="0.3">
      <c r="AD55" s="23" t="str">
        <f>IF(COUNT($AD$1:$AD54)&gt;$AD$4,"",(COUNT($AD$1:$AD54)))</f>
        <v/>
      </c>
      <c r="AE55" s="23" t="str">
        <f t="shared" si="28"/>
        <v/>
      </c>
      <c r="AF55" s="23" t="str">
        <f t="shared" si="29"/>
        <v/>
      </c>
      <c r="AG55" s="23" t="str">
        <f t="shared" si="30"/>
        <v/>
      </c>
      <c r="AJ55" s="23" t="str">
        <f>IF(COUNT($AD$1:$AD54)&gt;$AD$4,"",(COUNT($AD$1:$AD54)))</f>
        <v/>
      </c>
      <c r="AK55" s="23" t="str">
        <f t="shared" si="31"/>
        <v/>
      </c>
      <c r="AL55" s="23" t="str">
        <f t="shared" si="32"/>
        <v/>
      </c>
      <c r="AM55" s="25" t="str">
        <f t="shared" si="12"/>
        <v/>
      </c>
    </row>
    <row r="56" spans="30:62" x14ac:dyDescent="0.3">
      <c r="AD56" s="23" t="str">
        <f>IF(COUNT($AD$1:$AD55)&gt;$AD$4,"",(COUNT($AD$1:$AD55)))</f>
        <v/>
      </c>
      <c r="AE56" s="23" t="str">
        <f t="shared" si="28"/>
        <v/>
      </c>
      <c r="AF56" s="23" t="str">
        <f t="shared" si="29"/>
        <v/>
      </c>
      <c r="AG56" s="23" t="str">
        <f t="shared" si="30"/>
        <v/>
      </c>
      <c r="AJ56" s="23" t="str">
        <f>IF(COUNT($AD$1:$AD55)&gt;$AD$4,"",(COUNT($AD$1:$AD55)))</f>
        <v/>
      </c>
      <c r="AK56" s="23" t="str">
        <f t="shared" si="31"/>
        <v/>
      </c>
      <c r="AL56" s="23" t="str">
        <f t="shared" si="32"/>
        <v/>
      </c>
      <c r="AM56" s="25" t="str">
        <f t="shared" si="12"/>
        <v/>
      </c>
    </row>
    <row r="57" spans="30:62" x14ac:dyDescent="0.3">
      <c r="AD57" s="23" t="str">
        <f>IF(COUNT($AD$1:$AD56)&gt;$AD$4,"",(COUNT($AD$1:$AD56)))</f>
        <v/>
      </c>
      <c r="AE57" s="23" t="str">
        <f t="shared" si="28"/>
        <v/>
      </c>
      <c r="AF57" s="23" t="str">
        <f t="shared" si="29"/>
        <v/>
      </c>
      <c r="AG57" s="23" t="str">
        <f t="shared" si="30"/>
        <v/>
      </c>
      <c r="AJ57" s="23" t="str">
        <f>IF(COUNT($AD$1:$AD56)&gt;$AD$4,"",(COUNT($AD$1:$AD56)))</f>
        <v/>
      </c>
      <c r="AK57" s="23" t="str">
        <f t="shared" si="31"/>
        <v/>
      </c>
      <c r="AL57" s="23" t="str">
        <f t="shared" si="32"/>
        <v/>
      </c>
      <c r="AM57" s="25" t="str">
        <f t="shared" si="12"/>
        <v/>
      </c>
    </row>
    <row r="58" spans="30:62" x14ac:dyDescent="0.3">
      <c r="AD58" s="23" t="str">
        <f>IF(COUNT($AD$1:$AD57)&gt;$AD$4,"",(COUNT($AD$1:$AD57)))</f>
        <v/>
      </c>
      <c r="AE58" s="23" t="str">
        <f t="shared" si="28"/>
        <v/>
      </c>
      <c r="AF58" s="23" t="str">
        <f t="shared" si="29"/>
        <v/>
      </c>
      <c r="AG58" s="23" t="str">
        <f t="shared" si="30"/>
        <v/>
      </c>
      <c r="AJ58" s="23" t="str">
        <f>IF(COUNT($AD$1:$AD57)&gt;$AD$4,"",(COUNT($AD$1:$AD57)))</f>
        <v/>
      </c>
      <c r="AK58" s="23" t="str">
        <f t="shared" si="31"/>
        <v/>
      </c>
      <c r="AL58" s="23" t="str">
        <f t="shared" si="32"/>
        <v/>
      </c>
      <c r="AM58" s="25" t="str">
        <f t="shared" si="12"/>
        <v/>
      </c>
    </row>
    <row r="59" spans="30:62" x14ac:dyDescent="0.3">
      <c r="AD59" s="23" t="str">
        <f>IF(COUNT($AD$1:$AD58)&gt;$AD$4,"",(COUNT($AD$1:$AD58)))</f>
        <v/>
      </c>
      <c r="AE59" s="23" t="str">
        <f t="shared" si="28"/>
        <v/>
      </c>
      <c r="AF59" s="23" t="str">
        <f t="shared" si="29"/>
        <v/>
      </c>
      <c r="AG59" s="23" t="str">
        <f t="shared" si="30"/>
        <v/>
      </c>
      <c r="AJ59" s="23" t="str">
        <f>IF(COUNT($AD$1:$AD58)&gt;$AD$4,"",(COUNT($AD$1:$AD58)))</f>
        <v/>
      </c>
      <c r="AK59" s="23" t="str">
        <f t="shared" si="31"/>
        <v/>
      </c>
      <c r="AL59" s="23" t="str">
        <f t="shared" si="32"/>
        <v/>
      </c>
      <c r="AM59" s="25" t="str">
        <f t="shared" si="12"/>
        <v/>
      </c>
    </row>
    <row r="60" spans="30:62" x14ac:dyDescent="0.3">
      <c r="AD60" s="23" t="str">
        <f>IF(COUNT($AD$1:$AD59)&gt;$AD$4,"",(COUNT($AD$1:$AD59)))</f>
        <v/>
      </c>
      <c r="AE60" s="23" t="str">
        <f t="shared" si="28"/>
        <v/>
      </c>
      <c r="AF60" s="23" t="str">
        <f t="shared" si="29"/>
        <v/>
      </c>
      <c r="AG60" s="23" t="str">
        <f t="shared" si="30"/>
        <v/>
      </c>
      <c r="AJ60" s="23" t="str">
        <f>IF(COUNT($AD$1:$AD59)&gt;$AD$4,"",(COUNT($AD$1:$AD59)))</f>
        <v/>
      </c>
      <c r="AK60" s="23" t="str">
        <f t="shared" si="31"/>
        <v/>
      </c>
      <c r="AL60" s="23" t="str">
        <f t="shared" si="32"/>
        <v/>
      </c>
      <c r="AM60" s="25" t="str">
        <f t="shared" si="12"/>
        <v/>
      </c>
    </row>
    <row r="61" spans="30:62" x14ac:dyDescent="0.3">
      <c r="AD61" s="23" t="str">
        <f>IF(COUNT($AD$1:$AD60)&gt;$AD$4,"",(COUNT($AD$1:$AD60)))</f>
        <v/>
      </c>
      <c r="AE61" s="23" t="str">
        <f t="shared" si="28"/>
        <v/>
      </c>
      <c r="AF61" s="23" t="str">
        <f t="shared" si="29"/>
        <v/>
      </c>
      <c r="AG61" s="23" t="str">
        <f t="shared" si="30"/>
        <v/>
      </c>
      <c r="AJ61" s="23" t="str">
        <f>IF(COUNT($AD$1:$AD60)&gt;$AD$4,"",(COUNT($AD$1:$AD60)))</f>
        <v/>
      </c>
      <c r="AK61" s="23" t="str">
        <f t="shared" si="31"/>
        <v/>
      </c>
      <c r="AL61" s="23" t="str">
        <f t="shared" si="32"/>
        <v/>
      </c>
      <c r="AM61" s="25" t="str">
        <f t="shared" si="12"/>
        <v/>
      </c>
    </row>
    <row r="62" spans="30:62" x14ac:dyDescent="0.3">
      <c r="AD62" s="23" t="str">
        <f>IF(COUNT($AD$1:$AD61)&gt;$AD$4,"",(COUNT($AD$1:$AD61)))</f>
        <v/>
      </c>
      <c r="AE62" s="23" t="str">
        <f t="shared" si="28"/>
        <v/>
      </c>
      <c r="AF62" s="23" t="str">
        <f t="shared" si="29"/>
        <v/>
      </c>
      <c r="AG62" s="23" t="str">
        <f t="shared" si="30"/>
        <v/>
      </c>
      <c r="AJ62" s="23" t="str">
        <f>IF(COUNT($AD$1:$AD61)&gt;$AD$4,"",(COUNT($AD$1:$AD61)))</f>
        <v/>
      </c>
      <c r="AK62" s="23" t="str">
        <f t="shared" si="31"/>
        <v/>
      </c>
      <c r="AL62" s="23" t="str">
        <f t="shared" si="32"/>
        <v/>
      </c>
      <c r="AM62" s="25" t="str">
        <f t="shared" si="12"/>
        <v/>
      </c>
    </row>
    <row r="63" spans="30:62" x14ac:dyDescent="0.3">
      <c r="AD63" s="23" t="str">
        <f>IF(COUNT($AD$1:$AD62)&gt;$AD$4,"",(COUNT($AD$1:$AD62)))</f>
        <v/>
      </c>
      <c r="AE63" s="23" t="str">
        <f t="shared" si="28"/>
        <v/>
      </c>
      <c r="AF63" s="23" t="str">
        <f t="shared" si="29"/>
        <v/>
      </c>
      <c r="AG63" s="23" t="str">
        <f t="shared" si="30"/>
        <v/>
      </c>
      <c r="AJ63" s="23" t="str">
        <f>IF(COUNT($AD$1:$AD62)&gt;$AD$4,"",(COUNT($AD$1:$AD62)))</f>
        <v/>
      </c>
      <c r="AK63" s="23" t="str">
        <f t="shared" si="31"/>
        <v/>
      </c>
      <c r="AL63" s="23" t="str">
        <f t="shared" si="32"/>
        <v/>
      </c>
      <c r="AM63" s="25" t="str">
        <f t="shared" si="12"/>
        <v/>
      </c>
    </row>
    <row r="64" spans="30:62" x14ac:dyDescent="0.3">
      <c r="AD64" s="23" t="str">
        <f>IF(COUNT($AD$1:$AD63)&gt;$AD$4,"",(COUNT($AD$1:$AD63)))</f>
        <v/>
      </c>
      <c r="AE64" s="23" t="str">
        <f t="shared" si="28"/>
        <v/>
      </c>
      <c r="AF64" s="23" t="str">
        <f t="shared" si="29"/>
        <v/>
      </c>
      <c r="AG64" s="23" t="str">
        <f t="shared" si="30"/>
        <v/>
      </c>
      <c r="AJ64" s="23" t="str">
        <f>IF(COUNT($AD$1:$AD63)&gt;$AD$4,"",(COUNT($AD$1:$AD63)))</f>
        <v/>
      </c>
      <c r="AK64" s="23" t="str">
        <f t="shared" si="31"/>
        <v/>
      </c>
      <c r="AL64" s="23" t="str">
        <f t="shared" si="32"/>
        <v/>
      </c>
      <c r="AM64" s="25" t="str">
        <f t="shared" si="12"/>
        <v/>
      </c>
    </row>
    <row r="65" spans="30:39" x14ac:dyDescent="0.3">
      <c r="AD65" s="23" t="str">
        <f>IF(COUNT($AD$1:$AD64)&gt;$AD$4,"",(COUNT($AD$1:$AD64)))</f>
        <v/>
      </c>
      <c r="AE65" s="23" t="str">
        <f t="shared" si="28"/>
        <v/>
      </c>
      <c r="AF65" s="23" t="str">
        <f t="shared" si="29"/>
        <v/>
      </c>
      <c r="AG65" s="23" t="str">
        <f t="shared" si="30"/>
        <v/>
      </c>
      <c r="AJ65" s="23" t="str">
        <f>IF(COUNT($AD$1:$AD64)&gt;$AD$4,"",(COUNT($AD$1:$AD64)))</f>
        <v/>
      </c>
      <c r="AK65" s="23" t="str">
        <f t="shared" si="31"/>
        <v/>
      </c>
      <c r="AL65" s="23" t="str">
        <f t="shared" si="32"/>
        <v/>
      </c>
      <c r="AM65" s="25" t="str">
        <f t="shared" si="12"/>
        <v/>
      </c>
    </row>
    <row r="66" spans="30:39" x14ac:dyDescent="0.3">
      <c r="AD66" s="23" t="str">
        <f>IF(COUNT($AD$1:$AD65)&gt;$AD$4,"",(COUNT($AD$1:$AD65)))</f>
        <v/>
      </c>
      <c r="AE66" s="23" t="str">
        <f t="shared" si="28"/>
        <v/>
      </c>
      <c r="AF66" s="23" t="str">
        <f t="shared" si="29"/>
        <v/>
      </c>
      <c r="AG66" s="23" t="str">
        <f t="shared" si="30"/>
        <v/>
      </c>
      <c r="AJ66" s="23" t="str">
        <f>IF(COUNT($AD$1:$AD65)&gt;$AD$4,"",(COUNT($AD$1:$AD65)))</f>
        <v/>
      </c>
      <c r="AK66" s="23" t="str">
        <f t="shared" si="31"/>
        <v/>
      </c>
      <c r="AL66" s="23" t="str">
        <f t="shared" si="32"/>
        <v/>
      </c>
      <c r="AM66" s="25" t="str">
        <f t="shared" si="12"/>
        <v/>
      </c>
    </row>
    <row r="67" spans="30:39" x14ac:dyDescent="0.3">
      <c r="AD67" s="23" t="str">
        <f>IF(COUNT($AD$1:$AD66)&gt;$AD$4,"",(COUNT($AD$1:$AD66)))</f>
        <v/>
      </c>
      <c r="AE67" s="23" t="str">
        <f t="shared" si="28"/>
        <v/>
      </c>
      <c r="AF67" s="23" t="str">
        <f t="shared" si="29"/>
        <v/>
      </c>
      <c r="AG67" s="23" t="str">
        <f t="shared" si="30"/>
        <v/>
      </c>
      <c r="AJ67" s="23" t="str">
        <f>IF(COUNT($AD$1:$AD66)&gt;$AD$4,"",(COUNT($AD$1:$AD66)))</f>
        <v/>
      </c>
      <c r="AK67" s="23" t="str">
        <f t="shared" si="31"/>
        <v/>
      </c>
      <c r="AL67" s="23" t="str">
        <f t="shared" si="32"/>
        <v/>
      </c>
      <c r="AM67" s="25" t="str">
        <f t="shared" si="12"/>
        <v/>
      </c>
    </row>
    <row r="68" spans="30:39" x14ac:dyDescent="0.3">
      <c r="AD68" s="23" t="str">
        <f>IF(COUNT($AD$1:$AD67)&gt;$AD$4,"",(COUNT($AD$1:$AD67)))</f>
        <v/>
      </c>
      <c r="AE68" s="23" t="str">
        <f t="shared" si="28"/>
        <v/>
      </c>
      <c r="AF68" s="23" t="str">
        <f t="shared" si="29"/>
        <v/>
      </c>
      <c r="AG68" s="23" t="str">
        <f t="shared" si="30"/>
        <v/>
      </c>
      <c r="AJ68" s="23" t="str">
        <f>IF(COUNT($AD$1:$AD67)&gt;$AD$4,"",(COUNT($AD$1:$AD67)))</f>
        <v/>
      </c>
      <c r="AK68" s="23" t="str">
        <f t="shared" si="31"/>
        <v/>
      </c>
      <c r="AL68" s="23" t="str">
        <f t="shared" si="32"/>
        <v/>
      </c>
      <c r="AM68" s="25" t="str">
        <f t="shared" si="12"/>
        <v/>
      </c>
    </row>
    <row r="69" spans="30:39" x14ac:dyDescent="0.3">
      <c r="AD69" s="23" t="str">
        <f>IF(COUNT($AD$1:$AD68)&gt;$AD$4,"",(COUNT($AD$1:$AD68)))</f>
        <v/>
      </c>
      <c r="AE69" s="23" t="str">
        <f t="shared" si="28"/>
        <v/>
      </c>
      <c r="AF69" s="23" t="str">
        <f t="shared" si="29"/>
        <v/>
      </c>
      <c r="AG69" s="23" t="str">
        <f t="shared" si="30"/>
        <v/>
      </c>
      <c r="AJ69" s="23" t="str">
        <f>IF(COUNT($AD$1:$AD68)&gt;$AD$4,"",(COUNT($AD$1:$AD68)))</f>
        <v/>
      </c>
      <c r="AK69" s="23" t="str">
        <f t="shared" si="31"/>
        <v/>
      </c>
      <c r="AL69" s="23" t="str">
        <f t="shared" si="32"/>
        <v/>
      </c>
      <c r="AM69" s="25" t="str">
        <f t="shared" si="12"/>
        <v/>
      </c>
    </row>
    <row r="70" spans="30:39" x14ac:dyDescent="0.3">
      <c r="AD70" s="23" t="str">
        <f>IF(COUNT($AD$1:$AD69)&gt;$AD$4,"",(COUNT($AD$1:$AD69)))</f>
        <v/>
      </c>
      <c r="AE70" s="23" t="str">
        <f t="shared" si="28"/>
        <v/>
      </c>
      <c r="AF70" s="23" t="str">
        <f t="shared" si="29"/>
        <v/>
      </c>
      <c r="AG70" s="23" t="str">
        <f t="shared" si="30"/>
        <v/>
      </c>
      <c r="AJ70" s="23" t="str">
        <f>IF(COUNT($AD$1:$AD69)&gt;$AD$4,"",(COUNT($AD$1:$AD69)))</f>
        <v/>
      </c>
      <c r="AK70" s="23" t="str">
        <f t="shared" ref="AK70:AK99" si="33">IF(AJ70="","",IF(AL70=1,AK69+1,AK69))</f>
        <v/>
      </c>
      <c r="AL70" s="23" t="str">
        <f t="shared" ref="AL70:AL99" si="34">IF(AJ70="","",IF(MOD(AJ70,6)=0,6,MOD(AJ70,6)))</f>
        <v/>
      </c>
      <c r="AM70" s="25" t="str">
        <f t="shared" ref="AM70:AM98" si="35">IF(AJ70="","",HLOOKUP(AL70,$W$24:$AB$40,AK70+1,FALSE))</f>
        <v/>
      </c>
    </row>
    <row r="71" spans="30:39" x14ac:dyDescent="0.3">
      <c r="AD71" s="23" t="str">
        <f>IF(COUNT($AD$1:$AD70)&gt;$AD$4,"",(COUNT($AD$1:$AD70)))</f>
        <v/>
      </c>
      <c r="AE71" s="23" t="str">
        <f t="shared" si="28"/>
        <v/>
      </c>
      <c r="AF71" s="23" t="str">
        <f t="shared" si="29"/>
        <v/>
      </c>
      <c r="AG71" s="23" t="str">
        <f t="shared" si="30"/>
        <v/>
      </c>
      <c r="AJ71" s="23" t="str">
        <f>IF(COUNT($AD$1:$AD70)&gt;$AD$4,"",(COUNT($AD$1:$AD70)))</f>
        <v/>
      </c>
      <c r="AK71" s="23" t="str">
        <f t="shared" si="33"/>
        <v/>
      </c>
      <c r="AL71" s="23" t="str">
        <f t="shared" si="34"/>
        <v/>
      </c>
      <c r="AM71" s="25" t="str">
        <f t="shared" si="35"/>
        <v/>
      </c>
    </row>
    <row r="72" spans="30:39" x14ac:dyDescent="0.3">
      <c r="AD72" s="23" t="str">
        <f>IF(COUNT($AD$1:$AD71)&gt;$AD$4,"",(COUNT($AD$1:$AD71)))</f>
        <v/>
      </c>
      <c r="AE72" s="23" t="str">
        <f t="shared" si="28"/>
        <v/>
      </c>
      <c r="AF72" s="23" t="str">
        <f t="shared" si="29"/>
        <v/>
      </c>
      <c r="AG72" s="23" t="str">
        <f t="shared" si="30"/>
        <v/>
      </c>
      <c r="AJ72" s="23" t="str">
        <f>IF(COUNT($AD$1:$AD71)&gt;$AD$4,"",(COUNT($AD$1:$AD71)))</f>
        <v/>
      </c>
      <c r="AK72" s="23" t="str">
        <f t="shared" si="33"/>
        <v/>
      </c>
      <c r="AL72" s="23" t="str">
        <f t="shared" si="34"/>
        <v/>
      </c>
      <c r="AM72" s="25" t="str">
        <f t="shared" si="35"/>
        <v/>
      </c>
    </row>
    <row r="73" spans="30:39" x14ac:dyDescent="0.3">
      <c r="AD73" s="23" t="str">
        <f>IF(COUNT($AD$1:$AD72)&gt;$AD$4,"",(COUNT($AD$1:$AD72)))</f>
        <v/>
      </c>
      <c r="AE73" s="23" t="str">
        <f t="shared" si="28"/>
        <v/>
      </c>
      <c r="AF73" s="23" t="str">
        <f t="shared" si="29"/>
        <v/>
      </c>
      <c r="AG73" s="23" t="str">
        <f t="shared" si="30"/>
        <v/>
      </c>
      <c r="AJ73" s="23" t="str">
        <f>IF(COUNT($AD$1:$AD72)&gt;$AD$4,"",(COUNT($AD$1:$AD72)))</f>
        <v/>
      </c>
      <c r="AK73" s="23" t="str">
        <f t="shared" si="33"/>
        <v/>
      </c>
      <c r="AL73" s="23" t="str">
        <f t="shared" si="34"/>
        <v/>
      </c>
      <c r="AM73" s="25" t="str">
        <f t="shared" si="35"/>
        <v/>
      </c>
    </row>
    <row r="74" spans="30:39" x14ac:dyDescent="0.3">
      <c r="AD74" s="23" t="str">
        <f>IF(COUNT($AD$1:$AD73)&gt;$AD$4,"",(COUNT($AD$1:$AD73)))</f>
        <v/>
      </c>
      <c r="AE74" s="23" t="str">
        <f t="shared" si="28"/>
        <v/>
      </c>
      <c r="AF74" s="23" t="str">
        <f t="shared" si="29"/>
        <v/>
      </c>
      <c r="AG74" s="23" t="str">
        <f t="shared" si="30"/>
        <v/>
      </c>
      <c r="AJ74" s="23" t="str">
        <f>IF(COUNT($AD$1:$AD73)&gt;$AD$4,"",(COUNT($AD$1:$AD73)))</f>
        <v/>
      </c>
      <c r="AK74" s="23" t="str">
        <f t="shared" si="33"/>
        <v/>
      </c>
      <c r="AL74" s="23" t="str">
        <f t="shared" si="34"/>
        <v/>
      </c>
      <c r="AM74" s="25" t="str">
        <f t="shared" si="35"/>
        <v/>
      </c>
    </row>
    <row r="75" spans="30:39" x14ac:dyDescent="0.3">
      <c r="AD75" s="23" t="str">
        <f>IF(COUNT($AD$1:$AD74)&gt;$AD$4,"",(COUNT($AD$1:$AD74)))</f>
        <v/>
      </c>
      <c r="AE75" s="23" t="str">
        <f t="shared" si="28"/>
        <v/>
      </c>
      <c r="AF75" s="23" t="str">
        <f t="shared" si="29"/>
        <v/>
      </c>
      <c r="AG75" s="23" t="str">
        <f t="shared" si="30"/>
        <v/>
      </c>
      <c r="AJ75" s="23" t="str">
        <f>IF(COUNT($AD$1:$AD74)&gt;$AD$4,"",(COUNT($AD$1:$AD74)))</f>
        <v/>
      </c>
      <c r="AK75" s="23" t="str">
        <f t="shared" si="33"/>
        <v/>
      </c>
      <c r="AL75" s="23" t="str">
        <f t="shared" si="34"/>
        <v/>
      </c>
      <c r="AM75" s="25" t="str">
        <f t="shared" si="35"/>
        <v/>
      </c>
    </row>
    <row r="76" spans="30:39" x14ac:dyDescent="0.3">
      <c r="AD76" s="23" t="str">
        <f>IF(COUNT($AD$1:$AD75)&gt;$AD$4,"",(COUNT($AD$1:$AD75)))</f>
        <v/>
      </c>
      <c r="AE76" s="23" t="str">
        <f t="shared" si="28"/>
        <v/>
      </c>
      <c r="AF76" s="23" t="str">
        <f t="shared" si="29"/>
        <v/>
      </c>
      <c r="AG76" s="23" t="str">
        <f t="shared" si="30"/>
        <v/>
      </c>
      <c r="AJ76" s="23" t="str">
        <f>IF(COUNT($AD$1:$AD75)&gt;$AD$4,"",(COUNT($AD$1:$AD75)))</f>
        <v/>
      </c>
      <c r="AK76" s="23" t="str">
        <f t="shared" si="33"/>
        <v/>
      </c>
      <c r="AL76" s="23" t="str">
        <f t="shared" si="34"/>
        <v/>
      </c>
      <c r="AM76" s="25" t="str">
        <f t="shared" si="35"/>
        <v/>
      </c>
    </row>
    <row r="77" spans="30:39" x14ac:dyDescent="0.3">
      <c r="AD77" s="23" t="str">
        <f>IF(COUNT($AD$1:$AD76)&gt;$AD$4,"",(COUNT($AD$1:$AD76)))</f>
        <v/>
      </c>
      <c r="AE77" s="23" t="str">
        <f t="shared" si="28"/>
        <v/>
      </c>
      <c r="AF77" s="23" t="str">
        <f t="shared" si="29"/>
        <v/>
      </c>
      <c r="AG77" s="23" t="str">
        <f t="shared" si="30"/>
        <v/>
      </c>
      <c r="AJ77" s="23" t="str">
        <f>IF(COUNT($AD$1:$AD76)&gt;$AD$4,"",(COUNT($AD$1:$AD76)))</f>
        <v/>
      </c>
      <c r="AK77" s="23" t="str">
        <f t="shared" si="33"/>
        <v/>
      </c>
      <c r="AL77" s="23" t="str">
        <f t="shared" si="34"/>
        <v/>
      </c>
      <c r="AM77" s="25" t="str">
        <f t="shared" si="35"/>
        <v/>
      </c>
    </row>
    <row r="78" spans="30:39" x14ac:dyDescent="0.3">
      <c r="AD78" s="23" t="str">
        <f>IF(COUNT($AD$1:$AD77)&gt;$AD$4,"",(COUNT($AD$1:$AD77)))</f>
        <v/>
      </c>
      <c r="AE78" s="23" t="str">
        <f t="shared" si="28"/>
        <v/>
      </c>
      <c r="AF78" s="23" t="str">
        <f t="shared" si="29"/>
        <v/>
      </c>
      <c r="AG78" s="23" t="str">
        <f t="shared" si="30"/>
        <v/>
      </c>
      <c r="AJ78" s="23" t="str">
        <f>IF(COUNT($AD$1:$AD77)&gt;$AD$4,"",(COUNT($AD$1:$AD77)))</f>
        <v/>
      </c>
      <c r="AK78" s="23" t="str">
        <f t="shared" si="33"/>
        <v/>
      </c>
      <c r="AL78" s="23" t="str">
        <f t="shared" si="34"/>
        <v/>
      </c>
      <c r="AM78" s="25" t="str">
        <f t="shared" si="35"/>
        <v/>
      </c>
    </row>
    <row r="79" spans="30:39" x14ac:dyDescent="0.3">
      <c r="AD79" s="23" t="str">
        <f>IF(COUNT($AD$1:$AD78)&gt;$AD$4,"",(COUNT($AD$1:$AD78)))</f>
        <v/>
      </c>
      <c r="AE79" s="23" t="str">
        <f t="shared" si="28"/>
        <v/>
      </c>
      <c r="AF79" s="23" t="str">
        <f t="shared" si="29"/>
        <v/>
      </c>
      <c r="AG79" s="23" t="str">
        <f t="shared" si="30"/>
        <v/>
      </c>
      <c r="AJ79" s="23" t="str">
        <f>IF(COUNT($AD$1:$AD78)&gt;$AD$4,"",(COUNT($AD$1:$AD78)))</f>
        <v/>
      </c>
      <c r="AK79" s="23" t="str">
        <f t="shared" si="33"/>
        <v/>
      </c>
      <c r="AL79" s="23" t="str">
        <f t="shared" si="34"/>
        <v/>
      </c>
      <c r="AM79" s="25" t="str">
        <f t="shared" si="35"/>
        <v/>
      </c>
    </row>
    <row r="80" spans="30:39" x14ac:dyDescent="0.3">
      <c r="AD80" s="23" t="str">
        <f>IF(COUNT($AD$1:$AD79)&gt;$AD$4,"",(COUNT($AD$1:$AD79)))</f>
        <v/>
      </c>
      <c r="AE80" s="23" t="str">
        <f t="shared" si="28"/>
        <v/>
      </c>
      <c r="AF80" s="23" t="str">
        <f t="shared" si="29"/>
        <v/>
      </c>
      <c r="AG80" s="23" t="str">
        <f t="shared" si="30"/>
        <v/>
      </c>
      <c r="AJ80" s="23" t="str">
        <f>IF(COUNT($AD$1:$AD79)&gt;$AD$4,"",(COUNT($AD$1:$AD79)))</f>
        <v/>
      </c>
      <c r="AK80" s="23" t="str">
        <f t="shared" si="33"/>
        <v/>
      </c>
      <c r="AL80" s="23" t="str">
        <f t="shared" si="34"/>
        <v/>
      </c>
      <c r="AM80" s="25" t="str">
        <f t="shared" si="35"/>
        <v/>
      </c>
    </row>
    <row r="81" spans="30:39" x14ac:dyDescent="0.3">
      <c r="AD81" s="23" t="str">
        <f>IF(COUNT($AD$1:$AD80)&gt;$AD$4,"",(COUNT($AD$1:$AD80)))</f>
        <v/>
      </c>
      <c r="AE81" s="23" t="str">
        <f t="shared" si="28"/>
        <v/>
      </c>
      <c r="AF81" s="23" t="str">
        <f t="shared" si="29"/>
        <v/>
      </c>
      <c r="AG81" s="23" t="str">
        <f t="shared" si="30"/>
        <v/>
      </c>
      <c r="AJ81" s="23" t="str">
        <f>IF(COUNT($AD$1:$AD80)&gt;$AD$4,"",(COUNT($AD$1:$AD80)))</f>
        <v/>
      </c>
      <c r="AK81" s="23" t="str">
        <f t="shared" si="33"/>
        <v/>
      </c>
      <c r="AL81" s="23" t="str">
        <f t="shared" si="34"/>
        <v/>
      </c>
      <c r="AM81" s="25" t="str">
        <f t="shared" si="35"/>
        <v/>
      </c>
    </row>
    <row r="82" spans="30:39" x14ac:dyDescent="0.3">
      <c r="AD82" s="23" t="str">
        <f>IF(COUNT($AD$1:$AD81)&gt;$AD$4,"",(COUNT($AD$1:$AD81)))</f>
        <v/>
      </c>
      <c r="AE82" s="23" t="str">
        <f t="shared" si="28"/>
        <v/>
      </c>
      <c r="AF82" s="23" t="str">
        <f t="shared" si="29"/>
        <v/>
      </c>
      <c r="AG82" s="23" t="str">
        <f t="shared" si="30"/>
        <v/>
      </c>
      <c r="AJ82" s="23" t="str">
        <f>IF(COUNT($AD$1:$AD81)&gt;$AD$4,"",(COUNT($AD$1:$AD81)))</f>
        <v/>
      </c>
      <c r="AK82" s="23" t="str">
        <f t="shared" si="33"/>
        <v/>
      </c>
      <c r="AL82" s="23" t="str">
        <f t="shared" si="34"/>
        <v/>
      </c>
      <c r="AM82" s="25" t="str">
        <f t="shared" si="35"/>
        <v/>
      </c>
    </row>
    <row r="83" spans="30:39" x14ac:dyDescent="0.3">
      <c r="AD83" s="23" t="str">
        <f>IF(COUNT($AD$1:$AD82)&gt;$AD$4,"",(COUNT($AD$1:$AD82)))</f>
        <v/>
      </c>
      <c r="AE83" s="23" t="str">
        <f t="shared" si="28"/>
        <v/>
      </c>
      <c r="AF83" s="23" t="str">
        <f t="shared" si="29"/>
        <v/>
      </c>
      <c r="AG83" s="23" t="str">
        <f t="shared" si="30"/>
        <v/>
      </c>
      <c r="AJ83" s="23" t="str">
        <f>IF(COUNT($AD$1:$AD82)&gt;$AD$4,"",(COUNT($AD$1:$AD82)))</f>
        <v/>
      </c>
      <c r="AK83" s="23" t="str">
        <f t="shared" si="33"/>
        <v/>
      </c>
      <c r="AL83" s="23" t="str">
        <f t="shared" si="34"/>
        <v/>
      </c>
      <c r="AM83" s="25" t="str">
        <f t="shared" si="35"/>
        <v/>
      </c>
    </row>
    <row r="84" spans="30:39" x14ac:dyDescent="0.3">
      <c r="AD84" s="23" t="str">
        <f>IF(COUNT($AD$1:$AD83)&gt;$AD$4,"",(COUNT($AD$1:$AD83)))</f>
        <v/>
      </c>
      <c r="AE84" s="23" t="str">
        <f t="shared" si="28"/>
        <v/>
      </c>
      <c r="AF84" s="23" t="str">
        <f t="shared" si="29"/>
        <v/>
      </c>
      <c r="AG84" s="23" t="str">
        <f t="shared" si="30"/>
        <v/>
      </c>
      <c r="AJ84" s="23" t="str">
        <f>IF(COUNT($AD$1:$AD83)&gt;$AD$4,"",(COUNT($AD$1:$AD83)))</f>
        <v/>
      </c>
      <c r="AK84" s="23" t="str">
        <f t="shared" si="33"/>
        <v/>
      </c>
      <c r="AL84" s="23" t="str">
        <f t="shared" si="34"/>
        <v/>
      </c>
      <c r="AM84" s="25" t="str">
        <f t="shared" si="35"/>
        <v/>
      </c>
    </row>
    <row r="85" spans="30:39" x14ac:dyDescent="0.3">
      <c r="AD85" s="23" t="str">
        <f>IF(COUNT($AD$1:$AD84)&gt;$AD$4,"",(COUNT($AD$1:$AD84)))</f>
        <v/>
      </c>
      <c r="AE85" s="23" t="str">
        <f t="shared" ref="AE85:AE99" si="36">IF(AD85="","",IF(AF85=1,AE84+1,AE84))</f>
        <v/>
      </c>
      <c r="AF85" s="23" t="str">
        <f t="shared" ref="AF85:AF99" si="37">IF(AD85="","",IF(MOD(AD85,6)=0,6,MOD(AD85,6)))</f>
        <v/>
      </c>
      <c r="AG85" s="23" t="str">
        <f t="shared" ref="AG85:AG99" si="38">IF(AD85="","",HLOOKUP(AF85,$W$4:$AB$20,AE85+1,FALSE))</f>
        <v/>
      </c>
      <c r="AJ85" s="23" t="str">
        <f>IF(COUNT($AD$1:$AD84)&gt;$AD$4,"",(COUNT($AD$1:$AD84)))</f>
        <v/>
      </c>
      <c r="AK85" s="23" t="str">
        <f t="shared" si="33"/>
        <v/>
      </c>
      <c r="AL85" s="23" t="str">
        <f t="shared" si="34"/>
        <v/>
      </c>
      <c r="AM85" s="25" t="str">
        <f t="shared" si="35"/>
        <v/>
      </c>
    </row>
    <row r="86" spans="30:39" x14ac:dyDescent="0.3">
      <c r="AD86" s="23" t="str">
        <f>IF(COUNT($AD$1:$AD85)&gt;$AD$4,"",(COUNT($AD$1:$AD85)))</f>
        <v/>
      </c>
      <c r="AE86" s="23" t="str">
        <f t="shared" si="36"/>
        <v/>
      </c>
      <c r="AF86" s="23" t="str">
        <f t="shared" si="37"/>
        <v/>
      </c>
      <c r="AG86" s="23" t="str">
        <f t="shared" si="38"/>
        <v/>
      </c>
      <c r="AJ86" s="23" t="str">
        <f>IF(COUNT($AD$1:$AD85)&gt;$AD$4,"",(COUNT($AD$1:$AD85)))</f>
        <v/>
      </c>
      <c r="AK86" s="23" t="str">
        <f t="shared" si="33"/>
        <v/>
      </c>
      <c r="AL86" s="23" t="str">
        <f t="shared" si="34"/>
        <v/>
      </c>
      <c r="AM86" s="25" t="str">
        <f t="shared" si="35"/>
        <v/>
      </c>
    </row>
    <row r="87" spans="30:39" x14ac:dyDescent="0.3">
      <c r="AD87" s="23" t="str">
        <f>IF(COUNT($AD$1:$AD86)&gt;$AD$4,"",(COUNT($AD$1:$AD86)))</f>
        <v/>
      </c>
      <c r="AE87" s="23" t="str">
        <f t="shared" si="36"/>
        <v/>
      </c>
      <c r="AF87" s="23" t="str">
        <f t="shared" si="37"/>
        <v/>
      </c>
      <c r="AG87" s="23" t="str">
        <f t="shared" si="38"/>
        <v/>
      </c>
      <c r="AJ87" s="23" t="str">
        <f>IF(COUNT($AD$1:$AD86)&gt;$AD$4,"",(COUNT($AD$1:$AD86)))</f>
        <v/>
      </c>
      <c r="AK87" s="23" t="str">
        <f t="shared" si="33"/>
        <v/>
      </c>
      <c r="AL87" s="23" t="str">
        <f t="shared" si="34"/>
        <v/>
      </c>
      <c r="AM87" s="25" t="str">
        <f t="shared" si="35"/>
        <v/>
      </c>
    </row>
    <row r="88" spans="30:39" x14ac:dyDescent="0.3">
      <c r="AD88" s="23" t="str">
        <f>IF(COUNT($AD$1:$AD87)&gt;$AD$4,"",(COUNT($AD$1:$AD87)))</f>
        <v/>
      </c>
      <c r="AE88" s="23" t="str">
        <f t="shared" si="36"/>
        <v/>
      </c>
      <c r="AF88" s="23" t="str">
        <f t="shared" si="37"/>
        <v/>
      </c>
      <c r="AG88" s="23" t="str">
        <f t="shared" si="38"/>
        <v/>
      </c>
      <c r="AJ88" s="23" t="str">
        <f>IF(COUNT($AD$1:$AD87)&gt;$AD$4,"",(COUNT($AD$1:$AD87)))</f>
        <v/>
      </c>
      <c r="AK88" s="23" t="str">
        <f t="shared" si="33"/>
        <v/>
      </c>
      <c r="AL88" s="23" t="str">
        <f t="shared" si="34"/>
        <v/>
      </c>
      <c r="AM88" s="25" t="str">
        <f t="shared" si="35"/>
        <v/>
      </c>
    </row>
    <row r="89" spans="30:39" x14ac:dyDescent="0.3">
      <c r="AD89" s="23" t="str">
        <f>IF(COUNT($AD$1:$AD88)&gt;$AD$4,"",(COUNT($AD$1:$AD88)))</f>
        <v/>
      </c>
      <c r="AE89" s="23" t="str">
        <f t="shared" si="36"/>
        <v/>
      </c>
      <c r="AF89" s="23" t="str">
        <f t="shared" si="37"/>
        <v/>
      </c>
      <c r="AG89" s="23" t="str">
        <f t="shared" si="38"/>
        <v/>
      </c>
      <c r="AJ89" s="23" t="str">
        <f>IF(COUNT($AD$1:$AD88)&gt;$AD$4,"",(COUNT($AD$1:$AD88)))</f>
        <v/>
      </c>
      <c r="AK89" s="23" t="str">
        <f t="shared" si="33"/>
        <v/>
      </c>
      <c r="AL89" s="23" t="str">
        <f t="shared" si="34"/>
        <v/>
      </c>
      <c r="AM89" s="25" t="str">
        <f t="shared" si="35"/>
        <v/>
      </c>
    </row>
    <row r="90" spans="30:39" x14ac:dyDescent="0.3">
      <c r="AD90" s="23" t="str">
        <f>IF(COUNT($AD$1:$AD89)&gt;$AD$4,"",(COUNT($AD$1:$AD89)))</f>
        <v/>
      </c>
      <c r="AE90" s="23" t="str">
        <f t="shared" si="36"/>
        <v/>
      </c>
      <c r="AF90" s="23" t="str">
        <f t="shared" si="37"/>
        <v/>
      </c>
      <c r="AG90" s="23" t="str">
        <f t="shared" si="38"/>
        <v/>
      </c>
      <c r="AJ90" s="23" t="str">
        <f>IF(COUNT($AD$1:$AD89)&gt;$AD$4,"",(COUNT($AD$1:$AD89)))</f>
        <v/>
      </c>
      <c r="AK90" s="23" t="str">
        <f t="shared" si="33"/>
        <v/>
      </c>
      <c r="AL90" s="23" t="str">
        <f t="shared" si="34"/>
        <v/>
      </c>
      <c r="AM90" s="25" t="str">
        <f t="shared" si="35"/>
        <v/>
      </c>
    </row>
    <row r="91" spans="30:39" x14ac:dyDescent="0.3">
      <c r="AD91" s="23" t="str">
        <f>IF(COUNT($AD$1:$AD90)&gt;$AD$4,"",(COUNT($AD$1:$AD90)))</f>
        <v/>
      </c>
      <c r="AE91" s="23" t="str">
        <f t="shared" si="36"/>
        <v/>
      </c>
      <c r="AF91" s="23" t="str">
        <f t="shared" si="37"/>
        <v/>
      </c>
      <c r="AG91" s="23" t="str">
        <f t="shared" si="38"/>
        <v/>
      </c>
      <c r="AJ91" s="23" t="str">
        <f>IF(COUNT($AD$1:$AD90)&gt;$AD$4,"",(COUNT($AD$1:$AD90)))</f>
        <v/>
      </c>
      <c r="AK91" s="23" t="str">
        <f t="shared" si="33"/>
        <v/>
      </c>
      <c r="AL91" s="23" t="str">
        <f t="shared" si="34"/>
        <v/>
      </c>
      <c r="AM91" s="25" t="str">
        <f t="shared" si="35"/>
        <v/>
      </c>
    </row>
    <row r="92" spans="30:39" x14ac:dyDescent="0.3">
      <c r="AD92" s="23" t="str">
        <f>IF(COUNT($AD$1:$AD91)&gt;$AD$4,"",(COUNT($AD$1:$AD91)))</f>
        <v/>
      </c>
      <c r="AE92" s="23" t="str">
        <f t="shared" si="36"/>
        <v/>
      </c>
      <c r="AF92" s="23" t="str">
        <f t="shared" si="37"/>
        <v/>
      </c>
      <c r="AG92" s="23" t="str">
        <f t="shared" si="38"/>
        <v/>
      </c>
      <c r="AJ92" s="23" t="str">
        <f>IF(COUNT($AD$1:$AD91)&gt;$AD$4,"",(COUNT($AD$1:$AD91)))</f>
        <v/>
      </c>
      <c r="AK92" s="23" t="str">
        <f t="shared" si="33"/>
        <v/>
      </c>
      <c r="AL92" s="23" t="str">
        <f t="shared" si="34"/>
        <v/>
      </c>
      <c r="AM92" s="25" t="str">
        <f t="shared" si="35"/>
        <v/>
      </c>
    </row>
    <row r="93" spans="30:39" x14ac:dyDescent="0.3">
      <c r="AD93" s="23" t="str">
        <f>IF(COUNT($AD$1:$AD92)&gt;$AD$4,"",(COUNT($AD$1:$AD92)))</f>
        <v/>
      </c>
      <c r="AE93" s="23" t="str">
        <f t="shared" si="36"/>
        <v/>
      </c>
      <c r="AF93" s="23" t="str">
        <f t="shared" si="37"/>
        <v/>
      </c>
      <c r="AG93" s="23" t="str">
        <f t="shared" si="38"/>
        <v/>
      </c>
      <c r="AJ93" s="23" t="str">
        <f>IF(COUNT($AD$1:$AD92)&gt;$AD$4,"",(COUNT($AD$1:$AD92)))</f>
        <v/>
      </c>
      <c r="AK93" s="23" t="str">
        <f t="shared" si="33"/>
        <v/>
      </c>
      <c r="AL93" s="23" t="str">
        <f t="shared" si="34"/>
        <v/>
      </c>
      <c r="AM93" s="25" t="str">
        <f t="shared" si="35"/>
        <v/>
      </c>
    </row>
    <row r="94" spans="30:39" x14ac:dyDescent="0.3">
      <c r="AD94" s="23" t="str">
        <f>IF(COUNT($AD$1:$AD93)&gt;$AD$4,"",(COUNT($AD$1:$AD93)))</f>
        <v/>
      </c>
      <c r="AE94" s="23" t="str">
        <f t="shared" si="36"/>
        <v/>
      </c>
      <c r="AF94" s="23" t="str">
        <f t="shared" si="37"/>
        <v/>
      </c>
      <c r="AG94" s="23" t="str">
        <f t="shared" si="38"/>
        <v/>
      </c>
      <c r="AJ94" s="23" t="str">
        <f>IF(COUNT($AD$1:$AD93)&gt;$AD$4,"",(COUNT($AD$1:$AD93)))</f>
        <v/>
      </c>
      <c r="AK94" s="23" t="str">
        <f t="shared" si="33"/>
        <v/>
      </c>
      <c r="AL94" s="23" t="str">
        <f t="shared" si="34"/>
        <v/>
      </c>
      <c r="AM94" s="25" t="str">
        <f t="shared" si="35"/>
        <v/>
      </c>
    </row>
    <row r="95" spans="30:39" x14ac:dyDescent="0.3">
      <c r="AD95" s="23" t="str">
        <f>IF(COUNT($AD$1:$AD94)&gt;$AD$4,"",(COUNT($AD$1:$AD94)))</f>
        <v/>
      </c>
      <c r="AE95" s="23" t="str">
        <f t="shared" si="36"/>
        <v/>
      </c>
      <c r="AF95" s="23" t="str">
        <f t="shared" si="37"/>
        <v/>
      </c>
      <c r="AG95" s="23" t="str">
        <f t="shared" si="38"/>
        <v/>
      </c>
      <c r="AJ95" s="23" t="str">
        <f>IF(COUNT($AD$1:$AD94)&gt;$AD$4,"",(COUNT($AD$1:$AD94)))</f>
        <v/>
      </c>
      <c r="AK95" s="23" t="str">
        <f t="shared" si="33"/>
        <v/>
      </c>
      <c r="AL95" s="23" t="str">
        <f t="shared" si="34"/>
        <v/>
      </c>
      <c r="AM95" s="25" t="str">
        <f t="shared" si="35"/>
        <v/>
      </c>
    </row>
    <row r="96" spans="30:39" x14ac:dyDescent="0.3">
      <c r="AD96" s="23" t="str">
        <f>IF(COUNT($AD$1:$AD95)&gt;$AD$4,"",(COUNT($AD$1:$AD95)))</f>
        <v/>
      </c>
      <c r="AE96" s="23" t="str">
        <f t="shared" si="36"/>
        <v/>
      </c>
      <c r="AF96" s="23" t="str">
        <f t="shared" si="37"/>
        <v/>
      </c>
      <c r="AG96" s="23" t="str">
        <f t="shared" si="38"/>
        <v/>
      </c>
      <c r="AJ96" s="23" t="str">
        <f>IF(COUNT($AD$1:$AD95)&gt;$AD$4,"",(COUNT($AD$1:$AD95)))</f>
        <v/>
      </c>
      <c r="AK96" s="23" t="str">
        <f t="shared" si="33"/>
        <v/>
      </c>
      <c r="AL96" s="23" t="str">
        <f t="shared" si="34"/>
        <v/>
      </c>
      <c r="AM96" s="25" t="str">
        <f t="shared" si="35"/>
        <v/>
      </c>
    </row>
    <row r="97" spans="30:39" x14ac:dyDescent="0.3">
      <c r="AD97" s="23" t="str">
        <f>IF(COUNT($AD$1:$AD96)&gt;$AD$4,"",(COUNT($AD$1:$AD96)))</f>
        <v/>
      </c>
      <c r="AE97" s="23" t="str">
        <f t="shared" si="36"/>
        <v/>
      </c>
      <c r="AF97" s="23" t="str">
        <f t="shared" si="37"/>
        <v/>
      </c>
      <c r="AG97" s="23" t="str">
        <f t="shared" si="38"/>
        <v/>
      </c>
      <c r="AJ97" s="23" t="str">
        <f>IF(COUNT($AD$1:$AD96)&gt;$AD$4,"",(COUNT($AD$1:$AD96)))</f>
        <v/>
      </c>
      <c r="AK97" s="23" t="str">
        <f t="shared" si="33"/>
        <v/>
      </c>
      <c r="AL97" s="23" t="str">
        <f t="shared" si="34"/>
        <v/>
      </c>
      <c r="AM97" s="25" t="str">
        <f t="shared" si="35"/>
        <v/>
      </c>
    </row>
    <row r="98" spans="30:39" x14ac:dyDescent="0.3">
      <c r="AD98" s="23" t="str">
        <f>IF(COUNT($AD$1:$AD97)&gt;$AD$4,"",(COUNT($AD$1:$AD97)))</f>
        <v/>
      </c>
      <c r="AE98" s="23" t="str">
        <f t="shared" si="36"/>
        <v/>
      </c>
      <c r="AF98" s="23" t="str">
        <f t="shared" si="37"/>
        <v/>
      </c>
      <c r="AG98" s="23" t="str">
        <f t="shared" si="38"/>
        <v/>
      </c>
      <c r="AJ98" s="23" t="str">
        <f>IF(COUNT($AD$1:$AD97)&gt;$AD$4,"",(COUNT($AD$1:$AD97)))</f>
        <v/>
      </c>
      <c r="AK98" s="23" t="str">
        <f t="shared" si="33"/>
        <v/>
      </c>
      <c r="AL98" s="23" t="str">
        <f t="shared" si="34"/>
        <v/>
      </c>
      <c r="AM98" s="25" t="str">
        <f t="shared" si="35"/>
        <v/>
      </c>
    </row>
    <row r="99" spans="30:39" x14ac:dyDescent="0.3">
      <c r="AD99" s="23" t="str">
        <f>IF(COUNT($AD$1:$AD98)&gt;$AD$4,"",(COUNT($AD$1:$AD98)))</f>
        <v/>
      </c>
      <c r="AE99" s="23" t="str">
        <f t="shared" si="36"/>
        <v/>
      </c>
      <c r="AF99" s="23" t="str">
        <f t="shared" si="37"/>
        <v/>
      </c>
      <c r="AG99" s="23" t="str">
        <f t="shared" si="38"/>
        <v/>
      </c>
      <c r="AJ99" s="23" t="str">
        <f>IF(COUNT($AD$1:$AD98)&gt;$AD$4,"",(COUNT($AD$1:$AD98)))</f>
        <v/>
      </c>
      <c r="AK99" s="23" t="str">
        <f t="shared" si="33"/>
        <v/>
      </c>
      <c r="AL99" s="23" t="str">
        <f t="shared" si="34"/>
        <v/>
      </c>
      <c r="AM99" s="25" t="str">
        <f t="shared" ref="AM99" si="39">IF(AJ99="","",HLOOKUP(AL99,$W$4:$AB$20,AK99+1,FALSE))</f>
        <v/>
      </c>
    </row>
    <row r="100" spans="30:39" x14ac:dyDescent="0.3">
      <c r="AD100" s="23" t="str">
        <f>IF(COUNT($AD$1:$AD99)&gt;$AD$4,"",(COUNT($AD$1:$AD99)))</f>
        <v/>
      </c>
      <c r="AJ100" s="23" t="str">
        <f>IF(COUNT($AD$1:$AD99)&gt;$AD$4,"",(COUNT($AD$1:$AD99)))</f>
        <v/>
      </c>
    </row>
    <row r="101" spans="30:39" x14ac:dyDescent="0.3">
      <c r="AD101" s="23" t="str">
        <f>IF(COUNT($AD$1:$AD100)&gt;$AD$4,"",(COUNT($AD$1:$AD100)))</f>
        <v/>
      </c>
      <c r="AJ101" s="23" t="str">
        <f>IF(COUNT($AD$1:$AD100)&gt;$AD$4,"",(COUNT($AD$1:$AD100)))</f>
        <v/>
      </c>
    </row>
    <row r="102" spans="30:39" x14ac:dyDescent="0.3">
      <c r="AD102" s="23" t="str">
        <f>IF(COUNT($AD$1:$AD101)&gt;$AD$4,"",(COUNT($AD$1:$AD101)))</f>
        <v/>
      </c>
      <c r="AJ102" s="23" t="str">
        <f>IF(COUNT($AD$1:$AD101)&gt;$AD$4,"",(COUNT($AD$1:$AD101)))</f>
        <v/>
      </c>
    </row>
    <row r="103" spans="30:39" x14ac:dyDescent="0.3">
      <c r="AD103" s="23" t="str">
        <f>IF(COUNT($AD$1:$AD102)&gt;$AD$4,"",(COUNT($AD$1:$AD102)))</f>
        <v/>
      </c>
      <c r="AJ103" s="23" t="str">
        <f>IF(COUNT($AD$1:$AD102)&gt;$AD$4,"",(COUNT($AD$1:$AD102)))</f>
        <v/>
      </c>
    </row>
    <row r="104" spans="30:39" x14ac:dyDescent="0.3">
      <c r="AD104" s="23" t="str">
        <f>IF(COUNT($AD$1:$AD103)&gt;$AD$4,"",(COUNT($AD$1:$AD103)))</f>
        <v/>
      </c>
      <c r="AJ104" s="23" t="str">
        <f>IF(COUNT($AD$1:$AD103)&gt;$AD$4,"",(COUNT($AD$1:$AD103)))</f>
        <v/>
      </c>
    </row>
    <row r="105" spans="30:39" x14ac:dyDescent="0.3">
      <c r="AD105" s="23" t="str">
        <f>IF(COUNT($AD$1:$AD104)&gt;$AD$4,"",(COUNT($AD$1:$AD104)))</f>
        <v/>
      </c>
      <c r="AJ105" s="23" t="str">
        <f>IF(COUNT($AD$1:$AD104)&gt;$AD$4,"",(COUNT($AD$1:$AD104)))</f>
        <v/>
      </c>
    </row>
    <row r="106" spans="30:39" x14ac:dyDescent="0.3">
      <c r="AD106" s="23" t="str">
        <f>IF(COUNT($AD$1:$AD105)&gt;$AD$4,"",(COUNT($AD$1:$AD105)))</f>
        <v/>
      </c>
      <c r="AJ106" s="23" t="str">
        <f>IF(COUNT($AD$1:$AD105)&gt;$AD$4,"",(COUNT($AD$1:$AD105)))</f>
        <v/>
      </c>
    </row>
    <row r="107" spans="30:39" x14ac:dyDescent="0.3">
      <c r="AD107" s="23" t="str">
        <f>IF(COUNT($AD$1:$AD106)&gt;$AD$4,"",(COUNT($AD$1:$AD106)))</f>
        <v/>
      </c>
      <c r="AJ107" s="23" t="str">
        <f>IF(COUNT($AD$1:$AD106)&gt;$AD$4,"",(COUNT($AD$1:$AD106)))</f>
        <v/>
      </c>
    </row>
    <row r="108" spans="30:39" x14ac:dyDescent="0.3">
      <c r="AD108" s="23" t="str">
        <f>IF(COUNT($AD$1:$AD107)&gt;$AD$4,"",(COUNT($AD$1:$AD107)))</f>
        <v/>
      </c>
      <c r="AJ108" s="23" t="str">
        <f>IF(COUNT($AD$1:$AD107)&gt;$AD$4,"",(COUNT($AD$1:$AD107)))</f>
        <v/>
      </c>
    </row>
    <row r="109" spans="30:39" x14ac:dyDescent="0.3">
      <c r="AD109" s="23" t="str">
        <f>IF(COUNT($AD$1:$AD108)&gt;$AD$4,"",(COUNT($AD$1:$AD108)))</f>
        <v/>
      </c>
      <c r="AJ109" s="23" t="str">
        <f>IF(COUNT($AD$1:$AD108)&gt;$AD$4,"",(COUNT($AD$1:$AD108)))</f>
        <v/>
      </c>
    </row>
    <row r="110" spans="30:39" x14ac:dyDescent="0.3">
      <c r="AD110" s="23" t="str">
        <f>IF(COUNT($AD$1:$AD109)&gt;$AD$4,"",(COUNT($AD$1:$AD109)))</f>
        <v/>
      </c>
      <c r="AJ110" s="23" t="str">
        <f>IF(COUNT($AD$1:$AD109)&gt;$AD$4,"",(COUNT($AD$1:$AD109)))</f>
        <v/>
      </c>
    </row>
    <row r="111" spans="30:39" x14ac:dyDescent="0.3">
      <c r="AD111" s="23" t="str">
        <f>IF(COUNT($AD$1:$AD110)&gt;$AD$4,"",(COUNT($AD$1:$AD110)))</f>
        <v/>
      </c>
      <c r="AJ111" s="23" t="str">
        <f>IF(COUNT($AD$1:$AD110)&gt;$AD$4,"",(COUNT($AD$1:$AD110)))</f>
        <v/>
      </c>
    </row>
    <row r="112" spans="30:39" x14ac:dyDescent="0.3">
      <c r="AD112" s="23" t="str">
        <f>IF(COUNT($AD$1:$AD111)&gt;$AD$4,"",(COUNT($AD$1:$AD111)))</f>
        <v/>
      </c>
      <c r="AJ112" s="23" t="str">
        <f>IF(COUNT($AD$1:$AD111)&gt;$AD$4,"",(COUNT($AD$1:$AD111)))</f>
        <v/>
      </c>
    </row>
    <row r="113" spans="30:36" x14ac:dyDescent="0.3">
      <c r="AD113" s="23" t="str">
        <f>IF(COUNT($AD$1:$AD112)&gt;$AD$4,"",(COUNT($AD$1:$AD112)))</f>
        <v/>
      </c>
      <c r="AJ113" s="23" t="str">
        <f>IF(COUNT($AD$1:$AD112)&gt;$AD$4,"",(COUNT($AD$1:$AD112)))</f>
        <v/>
      </c>
    </row>
    <row r="114" spans="30:36" x14ac:dyDescent="0.3">
      <c r="AD114" s="23" t="str">
        <f>IF(COUNT($AD$1:$AD113)&gt;$AD$4,"",(COUNT($AD$1:$AD113)))</f>
        <v/>
      </c>
      <c r="AJ114" s="23" t="str">
        <f>IF(COUNT($AD$1:$AD113)&gt;$AD$4,"",(COUNT($AD$1:$AD113)))</f>
        <v/>
      </c>
    </row>
    <row r="115" spans="30:36" x14ac:dyDescent="0.3">
      <c r="AD115" s="23" t="str">
        <f>IF(COUNT($AD$1:$AD114)&gt;$AD$4,"",(COUNT($AD$1:$AD114)))</f>
        <v/>
      </c>
      <c r="AJ115" s="23" t="str">
        <f>IF(COUNT($AD$1:$AD114)&gt;$AD$4,"",(COUNT($AD$1:$AD114)))</f>
        <v/>
      </c>
    </row>
    <row r="116" spans="30:36" x14ac:dyDescent="0.3">
      <c r="AD116" s="23" t="str">
        <f>IF(COUNT($AD$1:$AD115)&gt;$AD$4,"",(COUNT($AD$1:$AD115)))</f>
        <v/>
      </c>
      <c r="AJ116" s="23" t="str">
        <f>IF(COUNT($AD$1:$AD115)&gt;$AD$4,"",(COUNT($AD$1:$AD115)))</f>
        <v/>
      </c>
    </row>
    <row r="117" spans="30:36" x14ac:dyDescent="0.3">
      <c r="AD117" s="23" t="str">
        <f>IF(COUNT($AD$1:$AD116)&gt;$AD$4,"",(COUNT($AD$1:$AD116)))</f>
        <v/>
      </c>
      <c r="AJ117" s="23" t="str">
        <f>IF(COUNT($AD$1:$AD116)&gt;$AD$4,"",(COUNT($AD$1:$AD116)))</f>
        <v/>
      </c>
    </row>
    <row r="118" spans="30:36" x14ac:dyDescent="0.3">
      <c r="AD118" s="23" t="str">
        <f>IF(COUNT($AD$1:$AD117)&gt;$AD$4,"",(COUNT($AD$1:$AD117)))</f>
        <v/>
      </c>
      <c r="AJ118" s="23" t="str">
        <f>IF(COUNT($AD$1:$AD117)&gt;$AD$4,"",(COUNT($AD$1:$AD117)))</f>
        <v/>
      </c>
    </row>
    <row r="119" spans="30:36" x14ac:dyDescent="0.3">
      <c r="AD119" s="23" t="str">
        <f>IF(COUNT($AD$1:$AD118)&gt;$AD$4,"",(COUNT($AD$1:$AD118)))</f>
        <v/>
      </c>
      <c r="AJ119" s="23" t="str">
        <f>IF(COUNT($AD$1:$AD118)&gt;$AD$4,"",(COUNT($AD$1:$AD118)))</f>
        <v/>
      </c>
    </row>
    <row r="120" spans="30:36" x14ac:dyDescent="0.3">
      <c r="AD120" s="23" t="str">
        <f>IF(COUNT($AD$1:$AD119)&gt;$AD$4,"",(COUNT($AD$1:$AD119)))</f>
        <v/>
      </c>
      <c r="AJ120" s="23" t="str">
        <f>IF(COUNT($AD$1:$AD119)&gt;$AD$4,"",(COUNT($AD$1:$AD119)))</f>
        <v/>
      </c>
    </row>
    <row r="121" spans="30:36" x14ac:dyDescent="0.3">
      <c r="AD121" s="23" t="str">
        <f>IF(COUNT($AD$1:$AD120)&gt;$AD$4,"",(COUNT($AD$1:$AD120)))</f>
        <v/>
      </c>
      <c r="AJ121" s="23" t="str">
        <f>IF(COUNT($AD$1:$AD120)&gt;$AD$4,"",(COUNT($AD$1:$AD120)))</f>
        <v/>
      </c>
    </row>
    <row r="122" spans="30:36" x14ac:dyDescent="0.3">
      <c r="AD122" s="23" t="str">
        <f>IF(COUNT($AD$1:$AD121)&gt;$AD$4,"",(COUNT($AD$1:$AD121)))</f>
        <v/>
      </c>
      <c r="AJ122" s="23" t="str">
        <f>IF(COUNT($AD$1:$AD121)&gt;$AD$4,"",(COUNT($AD$1:$AD121)))</f>
        <v/>
      </c>
    </row>
    <row r="123" spans="30:36" x14ac:dyDescent="0.3">
      <c r="AD123" s="23" t="str">
        <f>IF(COUNT($AD$1:$AD122)&gt;$AD$4,"",(COUNT($AD$1:$AD122)))</f>
        <v/>
      </c>
      <c r="AJ123" s="23" t="str">
        <f>IF(COUNT($AD$1:$AD122)&gt;$AD$4,"",(COUNT($AD$1:$AD122)))</f>
        <v/>
      </c>
    </row>
    <row r="124" spans="30:36" x14ac:dyDescent="0.3">
      <c r="AD124" s="23" t="str">
        <f>IF(COUNT($AD$1:$AD123)&gt;$AD$4,"",(COUNT($AD$1:$AD123)))</f>
        <v/>
      </c>
      <c r="AJ124" s="23" t="str">
        <f>IF(COUNT($AD$1:$AD123)&gt;$AD$4,"",(COUNT($AD$1:$AD123)))</f>
        <v/>
      </c>
    </row>
    <row r="125" spans="30:36" x14ac:dyDescent="0.3">
      <c r="AD125" s="23" t="str">
        <f>IF(COUNT($AD$1:$AD124)&gt;$AD$4,"",(COUNT($AD$1:$AD124)))</f>
        <v/>
      </c>
      <c r="AJ125" s="23" t="str">
        <f>IF(COUNT($AD$1:$AD124)&gt;$AD$4,"",(COUNT($AD$1:$AD124)))</f>
        <v/>
      </c>
    </row>
    <row r="126" spans="30:36" x14ac:dyDescent="0.3">
      <c r="AD126" s="23" t="str">
        <f>IF(COUNT($AD$1:$AD125)&gt;$AD$4,"",(COUNT($AD$1:$AD125)))</f>
        <v/>
      </c>
      <c r="AJ126" s="23" t="str">
        <f>IF(COUNT($AD$1:$AD125)&gt;$AD$4,"",(COUNT($AD$1:$AD125)))</f>
        <v/>
      </c>
    </row>
    <row r="127" spans="30:36" x14ac:dyDescent="0.3">
      <c r="AD127" s="23" t="str">
        <f>IF(COUNT($AD$1:$AD126)&gt;$AD$4,"",(COUNT($AD$1:$AD126)))</f>
        <v/>
      </c>
      <c r="AJ127" s="23" t="str">
        <f>IF(COUNT($AD$1:$AD126)&gt;$AD$4,"",(COUNT($AD$1:$AD126)))</f>
        <v/>
      </c>
    </row>
    <row r="128" spans="30:36" x14ac:dyDescent="0.3">
      <c r="AD128" s="23" t="str">
        <f>IF(COUNT($AD$1:$AD127)&gt;$AD$4,"",(COUNT($AD$1:$AD127)))</f>
        <v/>
      </c>
      <c r="AJ128" s="23" t="str">
        <f>IF(COUNT($AD$1:$AD127)&gt;$AD$4,"",(COUNT($AD$1:$AD127)))</f>
        <v/>
      </c>
    </row>
    <row r="129" spans="30:36" x14ac:dyDescent="0.3">
      <c r="AD129" s="23" t="str">
        <f>IF(COUNT($AD$1:$AD128)&gt;$AD$4,"",(COUNT($AD$1:$AD128)))</f>
        <v/>
      </c>
      <c r="AJ129" s="23" t="str">
        <f>IF(COUNT($AD$1:$AD128)&gt;$AD$4,"",(COUNT($AD$1:$AD128)))</f>
        <v/>
      </c>
    </row>
    <row r="130" spans="30:36" x14ac:dyDescent="0.3">
      <c r="AD130" s="23" t="str">
        <f>IF(COUNT($AD$1:$AD129)&gt;$AD$4,"",(COUNT($AD$1:$AD129)))</f>
        <v/>
      </c>
      <c r="AJ130" s="23" t="str">
        <f>IF(COUNT($AD$1:$AD129)&gt;$AD$4,"",(COUNT($AD$1:$AD129)))</f>
        <v/>
      </c>
    </row>
    <row r="131" spans="30:36" x14ac:dyDescent="0.3">
      <c r="AD131" s="23" t="str">
        <f>IF(COUNT($AD$1:$AD130)&gt;$AD$4,"",(COUNT($AD$1:$AD130)))</f>
        <v/>
      </c>
      <c r="AJ131" s="23" t="str">
        <f>IF(COUNT($AD$1:$AD130)&gt;$AD$4,"",(COUNT($AD$1:$AD130)))</f>
        <v/>
      </c>
    </row>
    <row r="132" spans="30:36" x14ac:dyDescent="0.3">
      <c r="AD132" s="23" t="str">
        <f>IF(COUNT($AD$1:$AD131)&gt;$AD$4,"",(COUNT($AD$1:$AD131)))</f>
        <v/>
      </c>
      <c r="AJ132" s="23" t="str">
        <f>IF(COUNT($AD$1:$AD131)&gt;$AD$4,"",(COUNT($AD$1:$AD131)))</f>
        <v/>
      </c>
    </row>
    <row r="133" spans="30:36" x14ac:dyDescent="0.3">
      <c r="AD133" s="23" t="str">
        <f>IF(COUNT($AD$1:$AD132)&gt;$AD$4,"",(COUNT($AD$1:$AD132)))</f>
        <v/>
      </c>
      <c r="AJ133" s="23" t="str">
        <f>IF(COUNT($AD$1:$AD132)&gt;$AD$4,"",(COUNT($AD$1:$AD132)))</f>
        <v/>
      </c>
    </row>
    <row r="134" spans="30:36" x14ac:dyDescent="0.3">
      <c r="AD134" s="23" t="str">
        <f>IF(COUNT($AD$1:$AD133)&gt;$AD$4,"",(COUNT($AD$1:$AD133)))</f>
        <v/>
      </c>
      <c r="AJ134" s="23" t="str">
        <f>IF(COUNT($AD$1:$AD133)&gt;$AD$4,"",(COUNT($AD$1:$AD133)))</f>
        <v/>
      </c>
    </row>
    <row r="135" spans="30:36" x14ac:dyDescent="0.3">
      <c r="AD135" s="23" t="str">
        <f>IF(COUNT($AD$1:$AD134)&gt;$AD$4,"",(COUNT($AD$1:$AD134)))</f>
        <v/>
      </c>
      <c r="AJ135" s="23" t="str">
        <f>IF(COUNT($AD$1:$AD134)&gt;$AD$4,"",(COUNT($AD$1:$AD134)))</f>
        <v/>
      </c>
    </row>
    <row r="136" spans="30:36" x14ac:dyDescent="0.3">
      <c r="AD136" s="23" t="str">
        <f>IF(COUNT($AD$1:$AD135)&gt;$AD$4,"",(COUNT($AD$1:$AD135)))</f>
        <v/>
      </c>
      <c r="AJ136" s="23" t="str">
        <f>IF(COUNT($AD$1:$AD135)&gt;$AD$4,"",(COUNT($AD$1:$AD135)))</f>
        <v/>
      </c>
    </row>
    <row r="137" spans="30:36" x14ac:dyDescent="0.3">
      <c r="AD137" s="23" t="str">
        <f>IF(COUNT($AD$1:$AD136)&gt;$AD$4,"",(COUNT($AD$1:$AD136)))</f>
        <v/>
      </c>
      <c r="AJ137" s="23" t="str">
        <f>IF(COUNT($AD$1:$AD136)&gt;$AD$4,"",(COUNT($AD$1:$AD136)))</f>
        <v/>
      </c>
    </row>
    <row r="138" spans="30:36" x14ac:dyDescent="0.3">
      <c r="AD138" s="23" t="str">
        <f>IF(COUNT($AD$1:$AD137)&gt;$AD$4,"",(COUNT($AD$1:$AD137)))</f>
        <v/>
      </c>
      <c r="AJ138" s="23" t="str">
        <f>IF(COUNT($AD$1:$AD137)&gt;$AD$4,"",(COUNT($AD$1:$AD137)))</f>
        <v/>
      </c>
    </row>
    <row r="139" spans="30:36" x14ac:dyDescent="0.3">
      <c r="AD139" s="23" t="str">
        <f>IF(COUNT($AD$1:$AD138)&gt;$AD$4,"",(COUNT($AD$1:$AD138)))</f>
        <v/>
      </c>
      <c r="AJ139" s="23" t="str">
        <f>IF(COUNT($AD$1:$AD138)&gt;$AD$4,"",(COUNT($AD$1:$AD138)))</f>
        <v/>
      </c>
    </row>
    <row r="140" spans="30:36" x14ac:dyDescent="0.3">
      <c r="AD140" s="23" t="str">
        <f>IF(COUNT($AD$1:$AD139)&gt;$AD$4,"",(COUNT($AD$1:$AD139)))</f>
        <v/>
      </c>
      <c r="AJ140" s="23" t="str">
        <f>IF(COUNT($AD$1:$AD139)&gt;$AD$4,"",(COUNT($AD$1:$AD139)))</f>
        <v/>
      </c>
    </row>
    <row r="141" spans="30:36" x14ac:dyDescent="0.3">
      <c r="AD141" s="23" t="str">
        <f>IF(COUNT($AD$1:$AD140)&gt;$AD$4,"",(COUNT($AD$1:$AD140)))</f>
        <v/>
      </c>
      <c r="AJ141" s="23" t="str">
        <f>IF(COUNT($AD$1:$AD140)&gt;$AD$4,"",(COUNT($AD$1:$AD140)))</f>
        <v/>
      </c>
    </row>
    <row r="142" spans="30:36" x14ac:dyDescent="0.3">
      <c r="AD142" s="23" t="str">
        <f>IF(COUNT($AD$1:$AD141)&gt;$AD$4,"",(COUNT($AD$1:$AD141)))</f>
        <v/>
      </c>
      <c r="AJ142" s="23" t="str">
        <f>IF(COUNT($AD$1:$AD141)&gt;$AD$4,"",(COUNT($AD$1:$AD141)))</f>
        <v/>
      </c>
    </row>
    <row r="143" spans="30:36" x14ac:dyDescent="0.3">
      <c r="AD143" s="23" t="str">
        <f>IF(COUNT($AD$1:$AD142)&gt;$AD$4,"",(COUNT($AD$1:$AD142)))</f>
        <v/>
      </c>
      <c r="AJ143" s="23" t="str">
        <f>IF(COUNT($AD$1:$AD142)&gt;$AD$4,"",(COUNT($AD$1:$AD142)))</f>
        <v/>
      </c>
    </row>
    <row r="144" spans="30:36" x14ac:dyDescent="0.3">
      <c r="AD144" s="23" t="str">
        <f>IF(COUNT($AD$1:$AD143)&gt;$AD$4,"",(COUNT($AD$1:$AD143)))</f>
        <v/>
      </c>
      <c r="AJ144" s="23" t="str">
        <f>IF(COUNT($AD$1:$AD143)&gt;$AD$4,"",(COUNT($AD$1:$AD143)))</f>
        <v/>
      </c>
    </row>
    <row r="145" spans="30:36" x14ac:dyDescent="0.3">
      <c r="AD145" s="23" t="str">
        <f>IF(COUNT($AD$1:$AD144)&gt;$AD$4,"",(COUNT($AD$1:$AD144)))</f>
        <v/>
      </c>
      <c r="AJ145" s="23" t="str">
        <f>IF(COUNT($AD$1:$AD144)&gt;$AD$4,"",(COUNT($AD$1:$AD144)))</f>
        <v/>
      </c>
    </row>
    <row r="146" spans="30:36" x14ac:dyDescent="0.3">
      <c r="AD146" s="23" t="str">
        <f>IF(COUNT($AD$1:$AD145)&gt;$AD$4,"",(COUNT($AD$1:$AD145)))</f>
        <v/>
      </c>
      <c r="AJ146" s="23" t="str">
        <f>IF(COUNT($AD$1:$AD145)&gt;$AD$4,"",(COUNT($AD$1:$AD145)))</f>
        <v/>
      </c>
    </row>
    <row r="147" spans="30:36" x14ac:dyDescent="0.3">
      <c r="AD147" s="23" t="str">
        <f>IF(COUNT($AD$1:$AD146)&gt;$AD$4,"",(COUNT($AD$1:$AD146)))</f>
        <v/>
      </c>
      <c r="AJ147" s="23" t="str">
        <f>IF(COUNT($AD$1:$AD146)&gt;$AD$4,"",(COUNT($AD$1:$AD146)))</f>
        <v/>
      </c>
    </row>
    <row r="148" spans="30:36" x14ac:dyDescent="0.3">
      <c r="AD148" s="23" t="str">
        <f>IF(COUNT($AD$1:$AD147)&gt;$AD$4,"",(COUNT($AD$1:$AD147)))</f>
        <v/>
      </c>
      <c r="AJ148" s="23" t="str">
        <f>IF(COUNT($AD$1:$AD147)&gt;$AD$4,"",(COUNT($AD$1:$AD147)))</f>
        <v/>
      </c>
    </row>
    <row r="149" spans="30:36" x14ac:dyDescent="0.3">
      <c r="AD149" s="23" t="str">
        <f>IF(COUNT($AD$1:$AD148)&gt;$AD$4,"",(COUNT($AD$1:$AD148)))</f>
        <v/>
      </c>
      <c r="AJ149" s="23" t="str">
        <f>IF(COUNT($AD$1:$AD148)&gt;$AD$4,"",(COUNT($AD$1:$AD148)))</f>
        <v/>
      </c>
    </row>
    <row r="150" spans="30:36" x14ac:dyDescent="0.3">
      <c r="AD150" s="23" t="str">
        <f>IF(COUNT($AD$1:$AD149)&gt;$AD$4,"",(COUNT($AD$1:$AD149)))</f>
        <v/>
      </c>
      <c r="AJ150" s="23" t="str">
        <f>IF(COUNT($AD$1:$AD149)&gt;$AD$4,"",(COUNT($AD$1:$AD149)))</f>
        <v/>
      </c>
    </row>
    <row r="151" spans="30:36" x14ac:dyDescent="0.3">
      <c r="AD151" s="23" t="str">
        <f>IF(COUNT($AD$1:$AD150)&gt;$AD$4,"",(COUNT($AD$1:$AD150)))</f>
        <v/>
      </c>
      <c r="AJ151" s="23" t="str">
        <f>IF(COUNT($AD$1:$AD150)&gt;$AD$4,"",(COUNT($AD$1:$AD150)))</f>
        <v/>
      </c>
    </row>
    <row r="152" spans="30:36" x14ac:dyDescent="0.3">
      <c r="AD152" s="23" t="str">
        <f>IF(COUNT($AD$1:$AD151)&gt;$AD$4,"",(COUNT($AD$1:$AD151)))</f>
        <v/>
      </c>
      <c r="AJ152" s="23" t="str">
        <f>IF(COUNT($AD$1:$AD151)&gt;$AD$4,"",(COUNT($AD$1:$AD151)))</f>
        <v/>
      </c>
    </row>
    <row r="153" spans="30:36" x14ac:dyDescent="0.3">
      <c r="AD153" s="23" t="str">
        <f>IF(COUNT($AD$1:$AD152)&gt;$AD$4,"",(COUNT($AD$1:$AD152)))</f>
        <v/>
      </c>
      <c r="AJ153" s="23" t="str">
        <f>IF(COUNT($AD$1:$AD152)&gt;$AD$4,"",(COUNT($AD$1:$AD152)))</f>
        <v/>
      </c>
    </row>
    <row r="154" spans="30:36" x14ac:dyDescent="0.3">
      <c r="AD154" s="23" t="str">
        <f>IF(COUNT($AD$1:$AD153)&gt;$AD$4,"",(COUNT($AD$1:$AD153)))</f>
        <v/>
      </c>
      <c r="AJ154" s="23" t="str">
        <f>IF(COUNT($AD$1:$AD153)&gt;$AD$4,"",(COUNT($AD$1:$AD153)))</f>
        <v/>
      </c>
    </row>
    <row r="155" spans="30:36" x14ac:dyDescent="0.3">
      <c r="AD155" s="23" t="str">
        <f>IF(COUNT($AD$1:$AD154)&gt;$AD$4,"",(COUNT($AD$1:$AD154)))</f>
        <v/>
      </c>
      <c r="AJ155" s="23" t="str">
        <f>IF(COUNT($AD$1:$AD154)&gt;$AD$4,"",(COUNT($AD$1:$AD154)))</f>
        <v/>
      </c>
    </row>
    <row r="156" spans="30:36" x14ac:dyDescent="0.3">
      <c r="AD156" s="23" t="str">
        <f>IF(COUNT($AD$1:$AD155)&gt;$AD$4,"",(COUNT($AD$1:$AD155)))</f>
        <v/>
      </c>
      <c r="AJ156" s="23" t="str">
        <f>IF(COUNT($AD$1:$AD155)&gt;$AD$4,"",(COUNT($AD$1:$AD155)))</f>
        <v/>
      </c>
    </row>
    <row r="157" spans="30:36" x14ac:dyDescent="0.3">
      <c r="AD157" s="23" t="str">
        <f>IF(COUNT($AD$1:$AD156)&gt;$AD$4,"",(COUNT($AD$1:$AD156)))</f>
        <v/>
      </c>
      <c r="AJ157" s="23" t="str">
        <f>IF(COUNT($AD$1:$AD156)&gt;$AD$4,"",(COUNT($AD$1:$AD156)))</f>
        <v/>
      </c>
    </row>
    <row r="158" spans="30:36" x14ac:dyDescent="0.3">
      <c r="AD158" s="23" t="str">
        <f>IF(COUNT($AD$1:$AD157)&gt;$AD$4,"",(COUNT($AD$1:$AD157)))</f>
        <v/>
      </c>
      <c r="AJ158" s="23" t="str">
        <f>IF(COUNT($AD$1:$AD157)&gt;$AD$4,"",(COUNT($AD$1:$AD157)))</f>
        <v/>
      </c>
    </row>
    <row r="159" spans="30:36" x14ac:dyDescent="0.3">
      <c r="AD159" s="23" t="str">
        <f>IF(COUNT($AD$1:$AD158)&gt;$AD$4,"",(COUNT($AD$1:$AD158)))</f>
        <v/>
      </c>
      <c r="AJ159" s="23" t="str">
        <f>IF(COUNT($AD$1:$AD158)&gt;$AD$4,"",(COUNT($AD$1:$AD158)))</f>
        <v/>
      </c>
    </row>
    <row r="160" spans="30:36" x14ac:dyDescent="0.3">
      <c r="AD160" s="23" t="str">
        <f>IF(COUNT($AD$1:$AD159)&gt;$AD$4,"",(COUNT($AD$1:$AD159)))</f>
        <v/>
      </c>
      <c r="AJ160" s="23" t="str">
        <f>IF(COUNT($AD$1:$AD159)&gt;$AD$4,"",(COUNT($AD$1:$AD159)))</f>
        <v/>
      </c>
    </row>
    <row r="161" spans="30:36" x14ac:dyDescent="0.3">
      <c r="AD161" s="23" t="str">
        <f>IF(COUNT($AD$1:$AD160)&gt;$AD$4,"",(COUNT($AD$1:$AD160)))</f>
        <v/>
      </c>
      <c r="AJ161" s="23" t="str">
        <f>IF(COUNT($AD$1:$AD160)&gt;$AD$4,"",(COUNT($AD$1:$AD160)))</f>
        <v/>
      </c>
    </row>
    <row r="162" spans="30:36" x14ac:dyDescent="0.3">
      <c r="AD162" s="23" t="str">
        <f>IF(COUNT($AD$1:$AD161)&gt;$AD$4,"",(COUNT($AD$1:$AD161)))</f>
        <v/>
      </c>
      <c r="AJ162" s="23" t="str">
        <f>IF(COUNT($AD$1:$AD161)&gt;$AD$4,"",(COUNT($AD$1:$AD161)))</f>
        <v/>
      </c>
    </row>
    <row r="163" spans="30:36" x14ac:dyDescent="0.3">
      <c r="AD163" s="23" t="str">
        <f>IF(COUNT($AD$1:$AD162)&gt;$AD$4,"",(COUNT($AD$1:$AD162)))</f>
        <v/>
      </c>
      <c r="AJ163" s="23" t="str">
        <f>IF(COUNT($AD$1:$AD162)&gt;$AD$4,"",(COUNT($AD$1:$AD162)))</f>
        <v/>
      </c>
    </row>
    <row r="164" spans="30:36" x14ac:dyDescent="0.3">
      <c r="AD164" s="23" t="str">
        <f>IF(COUNT($AD$1:$AD163)&gt;$AD$4,"",(COUNT($AD$1:$AD163)))</f>
        <v/>
      </c>
      <c r="AJ164" s="23" t="str">
        <f>IF(COUNT($AD$1:$AD163)&gt;$AD$4,"",(COUNT($AD$1:$AD163)))</f>
        <v/>
      </c>
    </row>
    <row r="165" spans="30:36" x14ac:dyDescent="0.3">
      <c r="AD165" s="23" t="str">
        <f>IF(COUNT($AD$1:$AD164)&gt;$AD$4,"",(COUNT($AD$1:$AD164)))</f>
        <v/>
      </c>
      <c r="AJ165" s="23" t="str">
        <f>IF(COUNT($AD$1:$AD164)&gt;$AD$4,"",(COUNT($AD$1:$AD164)))</f>
        <v/>
      </c>
    </row>
    <row r="166" spans="30:36" x14ac:dyDescent="0.3">
      <c r="AD166" s="23" t="str">
        <f>IF(COUNT($AD$1:$AD165)&gt;$AD$4,"",(COUNT($AD$1:$AD165)))</f>
        <v/>
      </c>
      <c r="AJ166" s="23" t="str">
        <f>IF(COUNT($AD$1:$AD165)&gt;$AD$4,"",(COUNT($AD$1:$AD165)))</f>
        <v/>
      </c>
    </row>
    <row r="167" spans="30:36" x14ac:dyDescent="0.3">
      <c r="AD167" s="23" t="str">
        <f>IF(COUNT($AD$1:$AD166)&gt;$AD$4,"",(COUNT($AD$1:$AD166)))</f>
        <v/>
      </c>
      <c r="AJ167" s="23" t="str">
        <f>IF(COUNT($AD$1:$AD166)&gt;$AD$4,"",(COUNT($AD$1:$AD166)))</f>
        <v/>
      </c>
    </row>
    <row r="168" spans="30:36" x14ac:dyDescent="0.3">
      <c r="AD168" s="23" t="str">
        <f>IF(COUNT($AD$1:$AD167)&gt;$AD$4,"",(COUNT($AD$1:$AD167)))</f>
        <v/>
      </c>
      <c r="AJ168" s="23" t="str">
        <f>IF(COUNT($AD$1:$AD167)&gt;$AD$4,"",(COUNT($AD$1:$AD167)))</f>
        <v/>
      </c>
    </row>
    <row r="169" spans="30:36" x14ac:dyDescent="0.3">
      <c r="AD169" s="23" t="str">
        <f>IF(COUNT($AD$1:$AD168)&gt;$AD$4,"",(COUNT($AD$1:$AD168)))</f>
        <v/>
      </c>
      <c r="AJ169" s="23" t="str">
        <f>IF(COUNT($AD$1:$AD168)&gt;$AD$4,"",(COUNT($AD$1:$AD168)))</f>
        <v/>
      </c>
    </row>
    <row r="170" spans="30:36" x14ac:dyDescent="0.3">
      <c r="AD170" s="23" t="str">
        <f>IF(COUNT($AD$1:$AD169)&gt;$AD$4,"",(COUNT($AD$1:$AD169)))</f>
        <v/>
      </c>
      <c r="AJ170" s="23" t="str">
        <f>IF(COUNT($AD$1:$AD169)&gt;$AD$4,"",(COUNT($AD$1:$AD169)))</f>
        <v/>
      </c>
    </row>
    <row r="171" spans="30:36" x14ac:dyDescent="0.3">
      <c r="AD171" s="23" t="str">
        <f>IF(COUNT($AD$1:$AD170)&gt;$AD$4,"",(COUNT($AD$1:$AD170)))</f>
        <v/>
      </c>
      <c r="AJ171" s="23" t="str">
        <f>IF(COUNT($AD$1:$AD170)&gt;$AD$4,"",(COUNT($AD$1:$AD170)))</f>
        <v/>
      </c>
    </row>
    <row r="172" spans="30:36" x14ac:dyDescent="0.3">
      <c r="AD172" s="23" t="str">
        <f>IF(COUNT($AD$1:$AD171)&gt;$AD$4,"",(COUNT($AD$1:$AD171)))</f>
        <v/>
      </c>
      <c r="AJ172" s="23" t="str">
        <f>IF(COUNT($AD$1:$AD171)&gt;$AD$4,"",(COUNT($AD$1:$AD171)))</f>
        <v/>
      </c>
    </row>
    <row r="173" spans="30:36" x14ac:dyDescent="0.3">
      <c r="AD173" s="23" t="str">
        <f>IF(COUNT($AD$1:$AD172)&gt;$AD$4,"",(COUNT($AD$1:$AD172)))</f>
        <v/>
      </c>
      <c r="AJ173" s="23" t="str">
        <f>IF(COUNT($AD$1:$AD172)&gt;$AD$4,"",(COUNT($AD$1:$AD172)))</f>
        <v/>
      </c>
    </row>
    <row r="174" spans="30:36" x14ac:dyDescent="0.3">
      <c r="AD174" s="23" t="str">
        <f>IF(COUNT($AD$1:$AD173)&gt;$AD$4,"",(COUNT($AD$1:$AD173)))</f>
        <v/>
      </c>
      <c r="AJ174" s="23" t="str">
        <f>IF(COUNT($AD$1:$AD173)&gt;$AD$4,"",(COUNT($AD$1:$AD173)))</f>
        <v/>
      </c>
    </row>
    <row r="175" spans="30:36" x14ac:dyDescent="0.3">
      <c r="AD175" s="23" t="str">
        <f>IF(COUNT($AD$1:$AD174)&gt;$AD$4,"",(COUNT($AD$1:$AD174)))</f>
        <v/>
      </c>
      <c r="AJ175" s="23" t="str">
        <f>IF(COUNT($AD$1:$AD174)&gt;$AD$4,"",(COUNT($AD$1:$AD174)))</f>
        <v/>
      </c>
    </row>
    <row r="176" spans="30:36" x14ac:dyDescent="0.3">
      <c r="AD176" s="23" t="str">
        <f>IF(COUNT($AD$1:$AD175)&gt;$AD$4,"",(COUNT($AD$1:$AD175)))</f>
        <v/>
      </c>
      <c r="AJ176" s="23" t="str">
        <f>IF(COUNT($AD$1:$AD175)&gt;$AD$4,"",(COUNT($AD$1:$AD175)))</f>
        <v/>
      </c>
    </row>
    <row r="177" spans="30:36" x14ac:dyDescent="0.3">
      <c r="AD177" s="23" t="str">
        <f>IF(COUNT($AD$1:$AD176)&gt;$AD$4,"",(COUNT($AD$1:$AD176)))</f>
        <v/>
      </c>
      <c r="AJ177" s="23" t="str">
        <f>IF(COUNT($AD$1:$AD176)&gt;$AD$4,"",(COUNT($AD$1:$AD176)))</f>
        <v/>
      </c>
    </row>
    <row r="178" spans="30:36" x14ac:dyDescent="0.3">
      <c r="AD178" s="23" t="str">
        <f>IF(COUNT($AD$1:$AD177)&gt;$AD$4,"",(COUNT($AD$1:$AD177)))</f>
        <v/>
      </c>
      <c r="AJ178" s="23" t="str">
        <f>IF(COUNT($AD$1:$AD177)&gt;$AD$4,"",(COUNT($AD$1:$AD177)))</f>
        <v/>
      </c>
    </row>
    <row r="179" spans="30:36" x14ac:dyDescent="0.3">
      <c r="AD179" s="23" t="str">
        <f>IF(COUNT($AD$1:$AD178)&gt;$AD$4,"",(COUNT($AD$1:$AD178)))</f>
        <v/>
      </c>
      <c r="AJ179" s="23" t="str">
        <f>IF(COUNT($AD$1:$AD178)&gt;$AD$4,"",(COUNT($AD$1:$AD178)))</f>
        <v/>
      </c>
    </row>
    <row r="180" spans="30:36" x14ac:dyDescent="0.3">
      <c r="AD180" s="23" t="str">
        <f>IF(COUNT($AD$1:$AD179)&gt;$AD$4,"",(COUNT($AD$1:$AD179)))</f>
        <v/>
      </c>
      <c r="AJ180" s="23" t="str">
        <f>IF(COUNT($AD$1:$AD179)&gt;$AD$4,"",(COUNT($AD$1:$AD179)))</f>
        <v/>
      </c>
    </row>
    <row r="181" spans="30:36" x14ac:dyDescent="0.3">
      <c r="AD181" s="23" t="str">
        <f>IF(COUNT($AD$1:$AD180)&gt;$AD$4,"",(COUNT($AD$1:$AD180)))</f>
        <v/>
      </c>
      <c r="AJ181" s="23" t="str">
        <f>IF(COUNT($AD$1:$AD180)&gt;$AD$4,"",(COUNT($AD$1:$AD180)))</f>
        <v/>
      </c>
    </row>
    <row r="182" spans="30:36" x14ac:dyDescent="0.3">
      <c r="AD182" s="23" t="str">
        <f>IF(COUNT($AD$1:$AD181)&gt;$AD$4,"",(COUNT($AD$1:$AD181)))</f>
        <v/>
      </c>
      <c r="AJ182" s="23" t="str">
        <f>IF(COUNT($AD$1:$AD181)&gt;$AD$4,"",(COUNT($AD$1:$AD181)))</f>
        <v/>
      </c>
    </row>
    <row r="183" spans="30:36" x14ac:dyDescent="0.3">
      <c r="AD183" s="23" t="str">
        <f>IF(COUNT($AD$1:$AD182)&gt;$AD$4,"",(COUNT($AD$1:$AD182)))</f>
        <v/>
      </c>
      <c r="AJ183" s="23" t="str">
        <f>IF(COUNT($AD$1:$AD182)&gt;$AD$4,"",(COUNT($AD$1:$AD182)))</f>
        <v/>
      </c>
    </row>
    <row r="184" spans="30:36" x14ac:dyDescent="0.3">
      <c r="AD184" s="23" t="str">
        <f>IF(COUNT($AD$1:$AD183)&gt;$AD$4,"",(COUNT($AD$1:$AD183)))</f>
        <v/>
      </c>
      <c r="AJ184" s="23" t="str">
        <f>IF(COUNT($AD$1:$AD183)&gt;$AD$4,"",(COUNT($AD$1:$AD183)))</f>
        <v/>
      </c>
    </row>
    <row r="185" spans="30:36" x14ac:dyDescent="0.3">
      <c r="AD185" s="23" t="str">
        <f>IF(COUNT($AD$1:$AD184)&gt;$AD$4,"",(COUNT($AD$1:$AD184)))</f>
        <v/>
      </c>
      <c r="AJ185" s="23" t="str">
        <f>IF(COUNT($AD$1:$AD184)&gt;$AD$4,"",(COUNT($AD$1:$AD184)))</f>
        <v/>
      </c>
    </row>
    <row r="186" spans="30:36" x14ac:dyDescent="0.3">
      <c r="AD186" s="23" t="str">
        <f>IF(COUNT($AD$1:$AD185)&gt;$AD$4,"",(COUNT($AD$1:$AD185)))</f>
        <v/>
      </c>
      <c r="AJ186" s="23" t="str">
        <f>IF(COUNT($AD$1:$AD185)&gt;$AD$4,"",(COUNT($AD$1:$AD185)))</f>
        <v/>
      </c>
    </row>
    <row r="187" spans="30:36" x14ac:dyDescent="0.3">
      <c r="AD187" s="23" t="str">
        <f>IF(COUNT($AD$1:$AD186)&gt;$AD$4,"",(COUNT($AD$1:$AD186)))</f>
        <v/>
      </c>
      <c r="AJ187" s="23" t="str">
        <f>IF(COUNT($AD$1:$AD186)&gt;$AD$4,"",(COUNT($AD$1:$AD186)))</f>
        <v/>
      </c>
    </row>
    <row r="188" spans="30:36" x14ac:dyDescent="0.3">
      <c r="AD188" s="23" t="str">
        <f>IF(COUNT($AD$1:$AD187)&gt;$AD$4,"",(COUNT($AD$1:$AD187)))</f>
        <v/>
      </c>
      <c r="AJ188" s="23" t="str">
        <f>IF(COUNT($AD$1:$AD187)&gt;$AD$4,"",(COUNT($AD$1:$AD187)))</f>
        <v/>
      </c>
    </row>
    <row r="189" spans="30:36" x14ac:dyDescent="0.3">
      <c r="AD189" s="23" t="str">
        <f>IF(COUNT($AD$1:$AD188)&gt;$AD$4,"",(COUNT($AD$1:$AD188)))</f>
        <v/>
      </c>
      <c r="AJ189" s="23" t="str">
        <f>IF(COUNT($AD$1:$AD188)&gt;$AD$4,"",(COUNT($AD$1:$AD188)))</f>
        <v/>
      </c>
    </row>
    <row r="190" spans="30:36" x14ac:dyDescent="0.3">
      <c r="AD190" s="23" t="str">
        <f>IF(COUNT($AD$1:$AD189)&gt;$AD$4,"",(COUNT($AD$1:$AD189)))</f>
        <v/>
      </c>
      <c r="AJ190" s="23" t="str">
        <f>IF(COUNT($AD$1:$AD189)&gt;$AD$4,"",(COUNT($AD$1:$AD189)))</f>
        <v/>
      </c>
    </row>
    <row r="191" spans="30:36" x14ac:dyDescent="0.3">
      <c r="AD191" s="23" t="str">
        <f>IF(COUNT($AD$1:$AD190)&gt;$AD$4,"",(COUNT($AD$1:$AD190)))</f>
        <v/>
      </c>
      <c r="AJ191" s="23" t="str">
        <f>IF(COUNT($AD$1:$AD190)&gt;$AD$4,"",(COUNT($AD$1:$AD190)))</f>
        <v/>
      </c>
    </row>
    <row r="192" spans="30:36" x14ac:dyDescent="0.3">
      <c r="AD192" s="23" t="str">
        <f>IF(COUNT($AD$1:$AD191)&gt;$AD$4,"",(COUNT($AD$1:$AD191)))</f>
        <v/>
      </c>
      <c r="AJ192" s="23" t="str">
        <f>IF(COUNT($AD$1:$AD191)&gt;$AD$4,"",(COUNT($AD$1:$AD191)))</f>
        <v/>
      </c>
    </row>
    <row r="193" spans="30:36" x14ac:dyDescent="0.3">
      <c r="AD193" s="23" t="str">
        <f>IF(COUNT($AD$1:$AD192)&gt;$AD$4,"",(COUNT($AD$1:$AD192)))</f>
        <v/>
      </c>
      <c r="AJ193" s="23" t="str">
        <f>IF(COUNT($AD$1:$AD192)&gt;$AD$4,"",(COUNT($AD$1:$AD192)))</f>
        <v/>
      </c>
    </row>
  </sheetData>
  <sheetProtection sheet="1" objects="1" scenarios="1" selectLockedCells="1"/>
  <mergeCells count="1">
    <mergeCell ref="C2:H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6"/>
  <sheetViews>
    <sheetView zoomScale="55" zoomScaleNormal="55" workbookViewId="0">
      <selection activeCell="L27" sqref="L27"/>
    </sheetView>
  </sheetViews>
  <sheetFormatPr baseColWidth="10" defaultColWidth="11.5546875" defaultRowHeight="14.4" x14ac:dyDescent="0.3"/>
  <cols>
    <col min="1" max="1" width="11.5546875" style="61"/>
    <col min="2" max="3" width="8.5546875" style="61" bestFit="1" customWidth="1"/>
    <col min="4" max="4" width="42.109375" style="61" bestFit="1" customWidth="1"/>
    <col min="5" max="5" width="7" style="61" bestFit="1" customWidth="1"/>
    <col min="6" max="6" width="6.33203125" style="61" bestFit="1" customWidth="1"/>
    <col min="7" max="7" width="10.6640625" style="61" bestFit="1" customWidth="1"/>
    <col min="8" max="8" width="9.44140625" style="61" bestFit="1" customWidth="1"/>
    <col min="9" max="16384" width="11.5546875" style="61"/>
  </cols>
  <sheetData>
    <row r="2" spans="2:8" x14ac:dyDescent="0.3">
      <c r="B2" s="116" t="s">
        <v>37</v>
      </c>
      <c r="C2" s="121" t="str">
        <f>IF(eingabe!C2="","",eingabe!C2)</f>
        <v>Beispiel GmbH</v>
      </c>
      <c r="D2" s="121"/>
      <c r="E2" s="121"/>
      <c r="F2" s="121"/>
      <c r="G2" s="121"/>
      <c r="H2" s="121"/>
    </row>
    <row r="4" spans="2:8" x14ac:dyDescent="0.3">
      <c r="B4" s="109" t="s">
        <v>14</v>
      </c>
      <c r="C4" s="110" t="s">
        <v>13</v>
      </c>
      <c r="D4" s="111" t="s">
        <v>15</v>
      </c>
      <c r="E4" s="112" t="s">
        <v>16</v>
      </c>
      <c r="F4" s="113" t="s">
        <v>32</v>
      </c>
      <c r="G4" s="114" t="s">
        <v>18</v>
      </c>
      <c r="H4" s="115" t="s">
        <v>23</v>
      </c>
    </row>
    <row r="5" spans="2:8" x14ac:dyDescent="0.3">
      <c r="B5" s="62" t="s">
        <v>17</v>
      </c>
      <c r="C5" s="63" t="s">
        <v>19</v>
      </c>
      <c r="D5" s="64" t="s">
        <v>33</v>
      </c>
      <c r="E5" s="65">
        <f>eingabe!E5</f>
        <v>2</v>
      </c>
      <c r="F5" s="66" t="str">
        <f>eingabe!F5</f>
        <v>●●●●◌</v>
      </c>
      <c r="G5" s="67">
        <f>eingabe!G5</f>
        <v>0.125</v>
      </c>
      <c r="H5" s="68">
        <f>eingabe!H5</f>
        <v>0.125</v>
      </c>
    </row>
    <row r="6" spans="2:8" x14ac:dyDescent="0.3">
      <c r="B6" s="69" t="s">
        <v>17</v>
      </c>
      <c r="C6" s="70" t="s">
        <v>0</v>
      </c>
      <c r="D6" s="71" t="s">
        <v>36</v>
      </c>
      <c r="E6" s="72">
        <f>eingabe!E6</f>
        <v>2</v>
      </c>
      <c r="F6" s="73" t="str">
        <f>eingabe!F6</f>
        <v>●●●●◌</v>
      </c>
      <c r="G6" s="74">
        <f>eingabe!G6</f>
        <v>0.125</v>
      </c>
      <c r="H6" s="75">
        <f>eingabe!H6</f>
        <v>0.125</v>
      </c>
    </row>
    <row r="7" spans="2:8" x14ac:dyDescent="0.3">
      <c r="B7" s="76" t="s">
        <v>17</v>
      </c>
      <c r="C7" s="77" t="s">
        <v>1</v>
      </c>
      <c r="D7" s="78" t="s">
        <v>7</v>
      </c>
      <c r="E7" s="72">
        <f>eingabe!E7</f>
        <v>1</v>
      </c>
      <c r="F7" s="73" t="str">
        <f>eingabe!F7</f>
        <v>●●●●●</v>
      </c>
      <c r="G7" s="74">
        <f>eingabe!G7</f>
        <v>0.125</v>
      </c>
      <c r="H7" s="75">
        <f>eingabe!H7</f>
        <v>0.125</v>
      </c>
    </row>
    <row r="8" spans="2:8" x14ac:dyDescent="0.3">
      <c r="B8" s="79" t="s">
        <v>17</v>
      </c>
      <c r="C8" s="80" t="s">
        <v>6</v>
      </c>
      <c r="D8" s="81" t="s">
        <v>8</v>
      </c>
      <c r="E8" s="72">
        <f>eingabe!E8</f>
        <v>2</v>
      </c>
      <c r="F8" s="73" t="str">
        <f>eingabe!F8</f>
        <v>●●●●◌</v>
      </c>
      <c r="G8" s="74">
        <f>eingabe!G8</f>
        <v>0.125</v>
      </c>
      <c r="H8" s="75">
        <f>eingabe!H8</f>
        <v>0.125</v>
      </c>
    </row>
    <row r="9" spans="2:8" x14ac:dyDescent="0.3">
      <c r="B9" s="82" t="s">
        <v>17</v>
      </c>
      <c r="C9" s="83" t="s">
        <v>2</v>
      </c>
      <c r="D9" s="84" t="s">
        <v>9</v>
      </c>
      <c r="E9" s="72">
        <f>eingabe!E9</f>
        <v>4</v>
      </c>
      <c r="F9" s="73" t="str">
        <f>eingabe!F9</f>
        <v>●●◌◌◌</v>
      </c>
      <c r="G9" s="74">
        <f>eingabe!G9</f>
        <v>0.125</v>
      </c>
      <c r="H9" s="75">
        <f>eingabe!H9</f>
        <v>0.125</v>
      </c>
    </row>
    <row r="10" spans="2:8" x14ac:dyDescent="0.3">
      <c r="B10" s="85" t="s">
        <v>17</v>
      </c>
      <c r="C10" s="86" t="s">
        <v>3</v>
      </c>
      <c r="D10" s="87" t="s">
        <v>10</v>
      </c>
      <c r="E10" s="72">
        <f>eingabe!E10</f>
        <v>3</v>
      </c>
      <c r="F10" s="73" t="str">
        <f>eingabe!F10</f>
        <v>●●●◌◌</v>
      </c>
      <c r="G10" s="74">
        <f>eingabe!G10</f>
        <v>0.125</v>
      </c>
      <c r="H10" s="75">
        <f>eingabe!H10</f>
        <v>0.125</v>
      </c>
    </row>
    <row r="11" spans="2:8" x14ac:dyDescent="0.3">
      <c r="B11" s="88" t="s">
        <v>17</v>
      </c>
      <c r="C11" s="89" t="s">
        <v>5</v>
      </c>
      <c r="D11" s="90" t="s">
        <v>11</v>
      </c>
      <c r="E11" s="72">
        <f>eingabe!E11</f>
        <v>3</v>
      </c>
      <c r="F11" s="73" t="str">
        <f>eingabe!F11</f>
        <v>●●●◌◌</v>
      </c>
      <c r="G11" s="74">
        <f>eingabe!G11</f>
        <v>0.125</v>
      </c>
      <c r="H11" s="75">
        <f>eingabe!H11</f>
        <v>0.125</v>
      </c>
    </row>
    <row r="12" spans="2:8" x14ac:dyDescent="0.3">
      <c r="B12" s="91" t="s">
        <v>17</v>
      </c>
      <c r="C12" s="92" t="s">
        <v>4</v>
      </c>
      <c r="D12" s="93" t="s">
        <v>12</v>
      </c>
      <c r="E12" s="94">
        <f>eingabe!E12</f>
        <v>2</v>
      </c>
      <c r="F12" s="95" t="str">
        <f>eingabe!F12</f>
        <v>●●●●◌</v>
      </c>
      <c r="G12" s="96">
        <f>eingabe!G12</f>
        <v>0.125</v>
      </c>
      <c r="H12" s="97">
        <f>eingabe!H12</f>
        <v>0.125</v>
      </c>
    </row>
    <row r="13" spans="2:8" x14ac:dyDescent="0.3">
      <c r="B13" s="98"/>
      <c r="C13" s="99"/>
      <c r="D13" s="100" t="s">
        <v>34</v>
      </c>
      <c r="E13" s="101">
        <f>AVERAGE(E5:E12)</f>
        <v>2.375</v>
      </c>
      <c r="F13" s="102" t="s">
        <v>24</v>
      </c>
      <c r="G13" s="103">
        <f>SUM(G5:G12)</f>
        <v>1</v>
      </c>
      <c r="H13" s="104">
        <f>SUM(H5:H12)</f>
        <v>1</v>
      </c>
    </row>
    <row r="14" spans="2:8" x14ac:dyDescent="0.3">
      <c r="B14" s="105"/>
      <c r="C14" s="106"/>
      <c r="D14" s="100" t="s">
        <v>35</v>
      </c>
      <c r="E14" s="107">
        <f>SUMPRODUCT(E5:E12,G5:G12)</f>
        <v>2.375</v>
      </c>
      <c r="F14" s="106"/>
      <c r="G14" s="106"/>
      <c r="H14" s="108"/>
    </row>
    <row r="15" spans="2:8" x14ac:dyDescent="0.3">
      <c r="B15" s="105"/>
      <c r="C15" s="106"/>
      <c r="D15" s="100"/>
      <c r="E15" s="107"/>
      <c r="F15" s="106"/>
      <c r="G15" s="106"/>
      <c r="H15" s="108"/>
    </row>
    <row r="16" spans="2:8" x14ac:dyDescent="0.3">
      <c r="B16" s="105"/>
      <c r="C16" s="106"/>
      <c r="D16" s="100"/>
      <c r="E16" s="107"/>
      <c r="F16" s="106"/>
      <c r="G16" s="106"/>
      <c r="H16" s="108"/>
    </row>
  </sheetData>
  <mergeCells count="1">
    <mergeCell ref="C2:H2"/>
  </mergeCells>
  <pageMargins left="0.70866141732283472" right="0.70866141732283472" top="0.78740157480314965" bottom="0.78740157480314965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eingabe</vt:lpstr>
      <vt:lpstr>print</vt:lpstr>
      <vt:lpstr>print!Druckbereich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Brünler, P.</dc:creator>
  <cp:lastModifiedBy>Brünler, P.</cp:lastModifiedBy>
  <cp:lastPrinted>2022-02-10T12:27:55Z</cp:lastPrinted>
  <dcterms:created xsi:type="dcterms:W3CDTF">2022-02-08T12:37:55Z</dcterms:created>
  <dcterms:modified xsi:type="dcterms:W3CDTF">2023-01-16T17:02:09Z</dcterms:modified>
</cp:coreProperties>
</file>