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en\34_Transformation-Nachhaltigkeit\02_events\2022\220407 - energie.kosten.zaehmen\"/>
    </mc:Choice>
  </mc:AlternateContent>
  <bookViews>
    <workbookView xWindow="0" yWindow="0" windowWidth="20508" windowHeight="9168"/>
  </bookViews>
  <sheets>
    <sheet name="Eingabe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6" l="1"/>
  <c r="M8" i="6"/>
  <c r="M9" i="6"/>
  <c r="M10" i="6"/>
  <c r="M11" i="6"/>
  <c r="N8" i="6" l="1"/>
  <c r="F21" i="6" s="1"/>
  <c r="I21" i="6" s="1"/>
  <c r="G29" i="6"/>
  <c r="G28" i="6"/>
  <c r="E28" i="6"/>
  <c r="E27" i="6"/>
  <c r="E26" i="6"/>
  <c r="E25" i="6"/>
  <c r="E24" i="6"/>
  <c r="E23" i="6"/>
  <c r="E22" i="6"/>
  <c r="M17" i="6"/>
  <c r="L17" i="6"/>
  <c r="M16" i="6"/>
  <c r="L16" i="6"/>
  <c r="M15" i="6"/>
  <c r="L15" i="6"/>
  <c r="M14" i="6"/>
  <c r="L14" i="6"/>
  <c r="N14" i="6" s="1"/>
  <c r="F27" i="6" s="1"/>
  <c r="M13" i="6"/>
  <c r="L13" i="6"/>
  <c r="M12" i="6"/>
  <c r="L12" i="6"/>
  <c r="L11" i="6"/>
  <c r="L10" i="6"/>
  <c r="L9" i="6"/>
  <c r="N13" i="6" l="1"/>
  <c r="F26" i="6" s="1"/>
  <c r="G26" i="6" s="1"/>
  <c r="G21" i="6"/>
  <c r="N9" i="6"/>
  <c r="F22" i="6" s="1"/>
  <c r="I22" i="6" s="1"/>
  <c r="N10" i="6"/>
  <c r="F23" i="6" s="1"/>
  <c r="I23" i="6" s="1"/>
  <c r="N15" i="6"/>
  <c r="F28" i="6" s="1"/>
  <c r="I28" i="6" s="1"/>
  <c r="I27" i="6"/>
  <c r="G27" i="6"/>
  <c r="N12" i="6"/>
  <c r="F25" i="6" s="1"/>
  <c r="N16" i="6"/>
  <c r="F29" i="6" s="1"/>
  <c r="I29" i="6" s="1"/>
  <c r="N17" i="6"/>
  <c r="F30" i="6" s="1"/>
  <c r="N11" i="6"/>
  <c r="F24" i="6" s="1"/>
  <c r="I26" i="6" l="1"/>
  <c r="G22" i="6"/>
  <c r="G23" i="6"/>
  <c r="G25" i="6"/>
  <c r="I25" i="6"/>
  <c r="I24" i="6"/>
  <c r="G24" i="6"/>
  <c r="I30" i="6"/>
  <c r="G30" i="6"/>
</calcChain>
</file>

<file path=xl/sharedStrings.xml><?xml version="1.0" encoding="utf-8"?>
<sst xmlns="http://schemas.openxmlformats.org/spreadsheetml/2006/main" count="81" uniqueCount="28">
  <si>
    <t>Strom</t>
  </si>
  <si>
    <t>Benzin</t>
  </si>
  <si>
    <t>kWh</t>
  </si>
  <si>
    <t>Diesel</t>
  </si>
  <si>
    <t>Liter</t>
  </si>
  <si>
    <t>–</t>
  </si>
  <si>
    <t>m³</t>
  </si>
  <si>
    <t>€</t>
  </si>
  <si>
    <t>MWh</t>
  </si>
  <si>
    <t>pro l</t>
  </si>
  <si>
    <t>pro m³</t>
  </si>
  <si>
    <t>Energieträger</t>
  </si>
  <si>
    <t>Nah/Fernwärme</t>
  </si>
  <si>
    <t>Heizöl leicht</t>
  </si>
  <si>
    <t>Heizöl schwer</t>
  </si>
  <si>
    <t>g / kWh</t>
  </si>
  <si>
    <t>kg / l</t>
  </si>
  <si>
    <t>ErdGas</t>
  </si>
  <si>
    <t>¢</t>
  </si>
  <si>
    <t>BioGas</t>
  </si>
  <si>
    <t>BioTreibstoff</t>
  </si>
  <si>
    <r>
      <t>t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</si>
  <si>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CO</t>
    </r>
    <r>
      <rPr>
        <vertAlign val="subscript"/>
        <sz val="11"/>
        <color theme="0" tint="-0.34998626667073579"/>
        <rFont val="Calibri"/>
        <family val="2"/>
        <scheme val="minor"/>
      </rPr>
      <t>2</t>
    </r>
    <r>
      <rPr>
        <sz val="11"/>
        <color theme="0" tint="-0.34998626667073579"/>
        <rFont val="Calibri"/>
        <family val="2"/>
        <scheme val="minor"/>
      </rPr>
      <t>-Faktor</t>
    </r>
  </si>
  <si>
    <t>Menge</t>
  </si>
  <si>
    <t xml:space="preserve">Eingabefeld: </t>
  </si>
  <si>
    <t>≈ ct / kWh</t>
  </si>
  <si>
    <t>Um- und gleich-Rechner: Energiebverbrauch nach Energieträgern</t>
  </si>
  <si>
    <t>Ökostrom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</si>
</sst>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/>
      <name val="Wingdings 2"/>
      <family val="1"/>
      <charset val="2"/>
    </font>
    <font>
      <sz val="11"/>
      <color theme="7"/>
      <name val="Wingdings 2"/>
      <family val="1"/>
      <charset val="2"/>
    </font>
    <font>
      <sz val="11"/>
      <color theme="8"/>
      <name val="Wingdings 2"/>
      <family val="1"/>
      <charset val="2"/>
    </font>
    <font>
      <sz val="11"/>
      <color theme="5"/>
      <name val="Wingdings 2"/>
      <family val="1"/>
      <charset val="2"/>
    </font>
    <font>
      <sz val="11"/>
      <color rgb="FFFF0000"/>
      <name val="Wingdings 2"/>
      <family val="1"/>
      <charset val="2"/>
    </font>
    <font>
      <sz val="11"/>
      <color rgb="FFC00000"/>
      <name val="Wingdings 2"/>
      <family val="1"/>
      <charset val="2"/>
    </font>
    <font>
      <sz val="11"/>
      <color rgb="FF800000"/>
      <name val="Wingdings 2"/>
      <family val="1"/>
      <charset val="2"/>
    </font>
    <font>
      <sz val="11"/>
      <color theme="8" tint="-0.499984740745262"/>
      <name val="Wingdings 2"/>
      <family val="1"/>
      <charset val="2"/>
    </font>
    <font>
      <b/>
      <vertAlign val="subscript"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vertAlign val="subscript"/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8F000"/>
      <name val="Wingdings 2"/>
      <family val="1"/>
      <charset val="2"/>
    </font>
    <font>
      <sz val="11"/>
      <color rgb="FFED7D31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/>
      </bottom>
      <diagonal/>
    </border>
    <border>
      <left style="thin">
        <color theme="0" tint="-0.34998626667073579"/>
      </left>
      <right/>
      <top/>
      <bottom style="thin">
        <color theme="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34998626667073579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3" xfId="0" applyFill="1" applyBorder="1"/>
    <xf numFmtId="3" fontId="0" fillId="2" borderId="4" xfId="0" applyNumberFormat="1" applyFill="1" applyBorder="1"/>
    <xf numFmtId="0" fontId="0" fillId="2" borderId="6" xfId="0" applyFill="1" applyBorder="1"/>
    <xf numFmtId="3" fontId="0" fillId="2" borderId="7" xfId="0" applyNumberFormat="1" applyFill="1" applyBorder="1"/>
    <xf numFmtId="0" fontId="0" fillId="2" borderId="0" xfId="0" applyFill="1" applyBorder="1"/>
    <xf numFmtId="3" fontId="0" fillId="3" borderId="4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3" fontId="0" fillId="3" borderId="5" xfId="0" applyNumberFormat="1" applyFill="1" applyBorder="1"/>
    <xf numFmtId="3" fontId="0" fillId="3" borderId="8" xfId="0" applyNumberFormat="1" applyFill="1" applyBorder="1"/>
    <xf numFmtId="3" fontId="0" fillId="3" borderId="7" xfId="0" applyNumberFormat="1" applyFill="1" applyBorder="1"/>
    <xf numFmtId="3" fontId="0" fillId="2" borderId="4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Continuous"/>
    </xf>
    <xf numFmtId="0" fontId="0" fillId="2" borderId="0" xfId="0" applyFill="1" applyBorder="1" applyAlignment="1">
      <alignment horizontal="centerContinuous"/>
    </xf>
    <xf numFmtId="0" fontId="0" fillId="3" borderId="4" xfId="0" applyFill="1" applyBorder="1" applyAlignment="1">
      <alignment horizontal="center"/>
    </xf>
    <xf numFmtId="0" fontId="0" fillId="2" borderId="0" xfId="0" applyFill="1" applyAlignment="1">
      <alignment horizontal="right" indent="1"/>
    </xf>
    <xf numFmtId="2" fontId="2" fillId="2" borderId="5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/>
    <xf numFmtId="0" fontId="1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3" fontId="0" fillId="2" borderId="4" xfId="0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</cellXfs>
  <cellStyles count="1">
    <cellStyle name="Standard" xfId="0" builtinId="0"/>
  </cellStyles>
  <dxfs count="2"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ED7D31"/>
      <color rgb="FFC8F000"/>
      <color rgb="FFD5FF0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rgbClr val="C8F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13-4136-BCD9-4CAD030D559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13-4136-BCD9-4CAD030D559B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13-4136-BCD9-4CAD030D55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13-4136-BCD9-4CAD030D559B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13-4136-BCD9-4CAD030D559B}"/>
              </c:ext>
            </c:extLst>
          </c:dPt>
          <c:dPt>
            <c:idx val="5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13-4136-BCD9-4CAD030D559B}"/>
              </c:ext>
            </c:extLst>
          </c:dPt>
          <c:dPt>
            <c:idx val="6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13-4136-BCD9-4CAD030D559B}"/>
              </c:ext>
            </c:extLst>
          </c:dPt>
          <c:dPt>
            <c:idx val="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13-4136-BCD9-4CAD030D559B}"/>
              </c:ext>
            </c:extLst>
          </c:dPt>
          <c:dPt>
            <c:idx val="8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D13-4136-BCD9-4CAD030D559B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Eingabe!$E$21:$E$30</c:f>
              <c:strCache>
                <c:ptCount val="10"/>
                <c:pt idx="0">
                  <c:v>Ökostrom</c:v>
                </c:pt>
                <c:pt idx="1">
                  <c:v>Strom</c:v>
                </c:pt>
                <c:pt idx="2">
                  <c:v>Nah/Fernwärme</c:v>
                </c:pt>
                <c:pt idx="3">
                  <c:v>ErdGas</c:v>
                </c:pt>
                <c:pt idx="4">
                  <c:v>BioGas</c:v>
                </c:pt>
                <c:pt idx="5">
                  <c:v>Heizöl leicht</c:v>
                </c:pt>
                <c:pt idx="6">
                  <c:v>Heizöl schwer</c:v>
                </c:pt>
                <c:pt idx="7">
                  <c:v>Benzin</c:v>
                </c:pt>
                <c:pt idx="8">
                  <c:v>Diesel</c:v>
                </c:pt>
                <c:pt idx="9">
                  <c:v>BioTreibstoff</c:v>
                </c:pt>
              </c:strCache>
            </c:strRef>
          </c:cat>
          <c:val>
            <c:numRef>
              <c:f>Eingabe!$F$21:$F$30</c:f>
              <c:numCache>
                <c:formatCode>#,##0</c:formatCode>
                <c:ptCount val="10"/>
                <c:pt idx="0">
                  <c:v>0</c:v>
                </c:pt>
                <c:pt idx="1">
                  <c:v>820000</c:v>
                </c:pt>
                <c:pt idx="2">
                  <c:v>0</c:v>
                </c:pt>
                <c:pt idx="3">
                  <c:v>0</c:v>
                </c:pt>
                <c:pt idx="4">
                  <c:v>227040.00000000003</c:v>
                </c:pt>
                <c:pt idx="5">
                  <c:v>539000</c:v>
                </c:pt>
                <c:pt idx="6">
                  <c:v>0</c:v>
                </c:pt>
                <c:pt idx="7">
                  <c:v>53400</c:v>
                </c:pt>
                <c:pt idx="8">
                  <c:v>117600.00000000001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D13-4136-BCD9-4CAD030D5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067416397315158"/>
          <c:w val="1"/>
          <c:h val="9.5660241027380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rgbClr val="C8F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05-44CE-9D52-E8207F67915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05-44CE-9D52-E8207F679152}"/>
              </c:ext>
            </c:extLst>
          </c:dPt>
          <c:dPt>
            <c:idx val="2"/>
            <c:bubble3D val="0"/>
            <c:spPr>
              <a:solidFill>
                <a:srgbClr val="ED7D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05-44CE-9D52-E8207F679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05-44CE-9D52-E8207F679152}"/>
              </c:ext>
            </c:extLst>
          </c:dPt>
          <c:dPt>
            <c:idx val="4"/>
            <c:bubble3D val="0"/>
            <c:spPr>
              <a:pattFill prst="dkUpDiag">
                <a:fgClr>
                  <a:srgbClr val="FF0000"/>
                </a:fgClr>
                <a:bgClr>
                  <a:schemeClr val="bg2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B05-44CE-9D52-E8207F679152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B05-44CE-9D52-E8207F679152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B05-44CE-9D52-E8207F679152}"/>
              </c:ext>
            </c:extLst>
          </c:dPt>
          <c:dPt>
            <c:idx val="7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B05-44CE-9D52-E8207F679152}"/>
              </c:ext>
            </c:extLst>
          </c:dPt>
          <c:dPt>
            <c:idx val="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B05-44CE-9D52-E8207F679152}"/>
              </c:ext>
            </c:extLst>
          </c:dPt>
          <c:dPt>
            <c:idx val="9"/>
            <c:bubble3D val="0"/>
            <c:spPr>
              <a:pattFill prst="dkUpDiag">
                <a:fgClr>
                  <a:schemeClr val="accent5"/>
                </a:fgClr>
                <a:bgClr>
                  <a:schemeClr val="bg2"/>
                </a:bgClr>
              </a:patt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Eingabe!$E$21:$E$30</c:f>
              <c:strCache>
                <c:ptCount val="10"/>
                <c:pt idx="0">
                  <c:v>Ökostrom</c:v>
                </c:pt>
                <c:pt idx="1">
                  <c:v>Strom</c:v>
                </c:pt>
                <c:pt idx="2">
                  <c:v>Nah/Fernwärme</c:v>
                </c:pt>
                <c:pt idx="3">
                  <c:v>ErdGas</c:v>
                </c:pt>
                <c:pt idx="4">
                  <c:v>BioGas</c:v>
                </c:pt>
                <c:pt idx="5">
                  <c:v>Heizöl leicht</c:v>
                </c:pt>
                <c:pt idx="6">
                  <c:v>Heizöl schwer</c:v>
                </c:pt>
                <c:pt idx="7">
                  <c:v>Benzin</c:v>
                </c:pt>
                <c:pt idx="8">
                  <c:v>Diesel</c:v>
                </c:pt>
                <c:pt idx="9">
                  <c:v>BioTreibstoff</c:v>
                </c:pt>
              </c:strCache>
            </c:strRef>
          </c:cat>
          <c:val>
            <c:numRef>
              <c:f>Eingabe!$F$21:$F$30</c:f>
              <c:numCache>
                <c:formatCode>#,##0</c:formatCode>
                <c:ptCount val="10"/>
                <c:pt idx="0">
                  <c:v>0</c:v>
                </c:pt>
                <c:pt idx="1">
                  <c:v>820000</c:v>
                </c:pt>
                <c:pt idx="2">
                  <c:v>0</c:v>
                </c:pt>
                <c:pt idx="3">
                  <c:v>0</c:v>
                </c:pt>
                <c:pt idx="4">
                  <c:v>227040.00000000003</c:v>
                </c:pt>
                <c:pt idx="5">
                  <c:v>539000</c:v>
                </c:pt>
                <c:pt idx="6">
                  <c:v>0</c:v>
                </c:pt>
                <c:pt idx="7">
                  <c:v>53400</c:v>
                </c:pt>
                <c:pt idx="8">
                  <c:v>117600.00000000001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B05-44CE-9D52-E8207F679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8F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F1-4447-AF7A-A494E061C57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F1-4447-AF7A-A494E061C57D}"/>
              </c:ext>
            </c:extLst>
          </c:dPt>
          <c:dPt>
            <c:idx val="2"/>
            <c:bubble3D val="0"/>
            <c:spPr>
              <a:solidFill>
                <a:srgbClr val="ED7D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F1-4447-AF7A-A494E061C57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F1-4447-AF7A-A494E061C57D}"/>
              </c:ext>
            </c:extLst>
          </c:dPt>
          <c:dPt>
            <c:idx val="4"/>
            <c:bubble3D val="0"/>
            <c:spPr>
              <a:pattFill prst="dkUpDiag">
                <a:fgClr>
                  <a:srgbClr val="FF0000"/>
                </a:fgClr>
                <a:bgClr>
                  <a:schemeClr val="bg2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8F1-4447-AF7A-A494E061C57D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8F1-4447-AF7A-A494E061C57D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8F1-4447-AF7A-A494E061C57D}"/>
              </c:ext>
            </c:extLst>
          </c:dPt>
          <c:dPt>
            <c:idx val="7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8F1-4447-AF7A-A494E061C57D}"/>
              </c:ext>
            </c:extLst>
          </c:dPt>
          <c:dPt>
            <c:idx val="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8F1-4447-AF7A-A494E061C57D}"/>
              </c:ext>
            </c:extLst>
          </c:dPt>
          <c:dPt>
            <c:idx val="9"/>
            <c:bubble3D val="0"/>
            <c:spPr>
              <a:pattFill prst="dkUpDiag">
                <a:fgClr>
                  <a:schemeClr val="accent5"/>
                </a:fgClr>
                <a:bgClr>
                  <a:schemeClr val="bg2"/>
                </a:bgClr>
              </a:patt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Eingabe!$E$21:$E$30</c:f>
              <c:strCache>
                <c:ptCount val="10"/>
                <c:pt idx="0">
                  <c:v>Ökostrom</c:v>
                </c:pt>
                <c:pt idx="1">
                  <c:v>Strom</c:v>
                </c:pt>
                <c:pt idx="2">
                  <c:v>Nah/Fernwärme</c:v>
                </c:pt>
                <c:pt idx="3">
                  <c:v>ErdGas</c:v>
                </c:pt>
                <c:pt idx="4">
                  <c:v>BioGas</c:v>
                </c:pt>
                <c:pt idx="5">
                  <c:v>Heizöl leicht</c:v>
                </c:pt>
                <c:pt idx="6">
                  <c:v>Heizöl schwer</c:v>
                </c:pt>
                <c:pt idx="7">
                  <c:v>Benzin</c:v>
                </c:pt>
                <c:pt idx="8">
                  <c:v>Diesel</c:v>
                </c:pt>
                <c:pt idx="9">
                  <c:v>BioTreibstoff</c:v>
                </c:pt>
              </c:strCache>
            </c:strRef>
          </c:cat>
          <c:val>
            <c:numRef>
              <c:f>Eingabe!$G$21:$G$30</c:f>
              <c:numCache>
                <c:formatCode>#,##0</c:formatCode>
                <c:ptCount val="10"/>
                <c:pt idx="0">
                  <c:v>0</c:v>
                </c:pt>
                <c:pt idx="1">
                  <c:v>385.4</c:v>
                </c:pt>
                <c:pt idx="2">
                  <c:v>0</c:v>
                </c:pt>
                <c:pt idx="3">
                  <c:v>0</c:v>
                </c:pt>
                <c:pt idx="4">
                  <c:v>3.4510080000000003</c:v>
                </c:pt>
                <c:pt idx="5">
                  <c:v>143.374</c:v>
                </c:pt>
                <c:pt idx="6">
                  <c:v>0</c:v>
                </c:pt>
                <c:pt idx="7">
                  <c:v>14.22</c:v>
                </c:pt>
                <c:pt idx="8">
                  <c:v>31.8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8F1-4447-AF7A-A494E061C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8F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A7-40FC-8481-2CA8A9D464E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A7-40FC-8481-2CA8A9D464E1}"/>
              </c:ext>
            </c:extLst>
          </c:dPt>
          <c:dPt>
            <c:idx val="2"/>
            <c:bubble3D val="0"/>
            <c:spPr>
              <a:solidFill>
                <a:srgbClr val="ED7D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A7-40FC-8481-2CA8A9D464E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A7-40FC-8481-2CA8A9D464E1}"/>
              </c:ext>
            </c:extLst>
          </c:dPt>
          <c:dPt>
            <c:idx val="4"/>
            <c:bubble3D val="0"/>
            <c:spPr>
              <a:pattFill prst="dkUpDiag">
                <a:fgClr>
                  <a:srgbClr val="FF0000"/>
                </a:fgClr>
                <a:bgClr>
                  <a:schemeClr val="bg2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A7-40FC-8481-2CA8A9D464E1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9A7-40FC-8481-2CA8A9D464E1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9A7-40FC-8481-2CA8A9D464E1}"/>
              </c:ext>
            </c:extLst>
          </c:dPt>
          <c:dPt>
            <c:idx val="7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9A7-40FC-8481-2CA8A9D464E1}"/>
              </c:ext>
            </c:extLst>
          </c:dPt>
          <c:dPt>
            <c:idx val="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9A7-40FC-8481-2CA8A9D464E1}"/>
              </c:ext>
            </c:extLst>
          </c:dPt>
          <c:dPt>
            <c:idx val="9"/>
            <c:bubble3D val="0"/>
            <c:spPr>
              <a:pattFill prst="dkUpDiag">
                <a:fgClr>
                  <a:schemeClr val="accent5"/>
                </a:fgClr>
                <a:bgClr>
                  <a:schemeClr val="bg2"/>
                </a:bgClr>
              </a:patt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Eingabe!$E$21:$E$30</c:f>
              <c:strCache>
                <c:ptCount val="10"/>
                <c:pt idx="0">
                  <c:v>Ökostrom</c:v>
                </c:pt>
                <c:pt idx="1">
                  <c:v>Strom</c:v>
                </c:pt>
                <c:pt idx="2">
                  <c:v>Nah/Fernwärme</c:v>
                </c:pt>
                <c:pt idx="3">
                  <c:v>ErdGas</c:v>
                </c:pt>
                <c:pt idx="4">
                  <c:v>BioGas</c:v>
                </c:pt>
                <c:pt idx="5">
                  <c:v>Heizöl leicht</c:v>
                </c:pt>
                <c:pt idx="6">
                  <c:v>Heizöl schwer</c:v>
                </c:pt>
                <c:pt idx="7">
                  <c:v>Benzin</c:v>
                </c:pt>
                <c:pt idx="8">
                  <c:v>Diesel</c:v>
                </c:pt>
                <c:pt idx="9">
                  <c:v>BioTreibstoff</c:v>
                </c:pt>
              </c:strCache>
            </c:strRef>
          </c:cat>
          <c:val>
            <c:numRef>
              <c:f>Eingabe!$H$21:$H$30</c:f>
              <c:numCache>
                <c:formatCode>#,##0</c:formatCode>
                <c:ptCount val="10"/>
                <c:pt idx="1">
                  <c:v>210000</c:v>
                </c:pt>
                <c:pt idx="4">
                  <c:v>45000</c:v>
                </c:pt>
                <c:pt idx="5">
                  <c:v>75000</c:v>
                </c:pt>
                <c:pt idx="7">
                  <c:v>9500</c:v>
                </c:pt>
                <c:pt idx="8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9A7-40FC-8481-2CA8A9D46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15</xdr:col>
      <xdr:colOff>0</xdr:colOff>
      <xdr:row>31</xdr:row>
      <xdr:rowOff>0</xdr:rowOff>
    </xdr:to>
    <xdr:graphicFrame macro="">
      <xdr:nvGraphicFramePr>
        <xdr:cNvPr id="49" name="Diagramm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2</xdr:rowOff>
    </xdr:from>
    <xdr:to>
      <xdr:col>15</xdr:col>
      <xdr:colOff>0</xdr:colOff>
      <xdr:row>27</xdr:row>
      <xdr:rowOff>1</xdr:rowOff>
    </xdr:to>
    <xdr:sp macro="" textlink="">
      <xdr:nvSpPr>
        <xdr:cNvPr id="3" name="Rechteck 2"/>
        <xdr:cNvSpPr/>
      </xdr:nvSpPr>
      <xdr:spPr>
        <a:xfrm>
          <a:off x="6496050" y="2"/>
          <a:ext cx="3552825" cy="5181599"/>
        </a:xfrm>
        <a:prstGeom prst="rect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23446</xdr:colOff>
      <xdr:row>10</xdr:row>
      <xdr:rowOff>182136</xdr:rowOff>
    </xdr:from>
    <xdr:to>
      <xdr:col>3</xdr:col>
      <xdr:colOff>205154</xdr:colOff>
      <xdr:row>12</xdr:row>
      <xdr:rowOff>8363</xdr:rowOff>
    </xdr:to>
    <xdr:grpSp>
      <xdr:nvGrpSpPr>
        <xdr:cNvPr id="4" name="Gruppieren 3"/>
        <xdr:cNvGrpSpPr/>
      </xdr:nvGrpSpPr>
      <xdr:grpSpPr>
        <a:xfrm>
          <a:off x="1422755" y="1983227"/>
          <a:ext cx="181708" cy="186445"/>
          <a:chOff x="3048002" y="2095500"/>
          <a:chExt cx="5714998" cy="952500"/>
        </a:xfrm>
      </xdr:grpSpPr>
      <xdr:cxnSp macro="">
        <xdr:nvCxnSpPr>
          <xdr:cNvPr id="5" name="Gerader Verbinder 4"/>
          <xdr:cNvCxnSpPr/>
        </xdr:nvCxnSpPr>
        <xdr:spPr>
          <a:xfrm flipH="1">
            <a:off x="3048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r Verbinder 5"/>
          <xdr:cNvCxnSpPr/>
        </xdr:nvCxnSpPr>
        <xdr:spPr>
          <a:xfrm flipH="1">
            <a:off x="40005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Gerader Verbinder 6"/>
          <xdr:cNvCxnSpPr/>
        </xdr:nvCxnSpPr>
        <xdr:spPr>
          <a:xfrm flipH="1">
            <a:off x="4953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Gerader Verbinder 7"/>
          <xdr:cNvCxnSpPr/>
        </xdr:nvCxnSpPr>
        <xdr:spPr>
          <a:xfrm flipH="1">
            <a:off x="5905501" y="2095500"/>
            <a:ext cx="952499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Gerader Verbinder 8"/>
          <xdr:cNvCxnSpPr/>
        </xdr:nvCxnSpPr>
        <xdr:spPr>
          <a:xfrm flipH="1">
            <a:off x="6858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Gerader Verbinder 9"/>
          <xdr:cNvCxnSpPr/>
        </xdr:nvCxnSpPr>
        <xdr:spPr>
          <a:xfrm flipH="1">
            <a:off x="78105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6005</xdr:colOff>
      <xdr:row>23</xdr:row>
      <xdr:rowOff>29736</xdr:rowOff>
    </xdr:from>
    <xdr:to>
      <xdr:col>3</xdr:col>
      <xdr:colOff>197005</xdr:colOff>
      <xdr:row>23</xdr:row>
      <xdr:rowOff>151424</xdr:rowOff>
    </xdr:to>
    <xdr:grpSp>
      <xdr:nvGrpSpPr>
        <xdr:cNvPr id="11" name="Gruppieren 10"/>
        <xdr:cNvGrpSpPr/>
      </xdr:nvGrpSpPr>
      <xdr:grpSpPr>
        <a:xfrm>
          <a:off x="1405314" y="4186100"/>
          <a:ext cx="191000" cy="121688"/>
          <a:chOff x="3048002" y="2095500"/>
          <a:chExt cx="5714998" cy="952500"/>
        </a:xfrm>
      </xdr:grpSpPr>
      <xdr:cxnSp macro="">
        <xdr:nvCxnSpPr>
          <xdr:cNvPr id="12" name="Gerader Verbinder 11"/>
          <xdr:cNvCxnSpPr/>
        </xdr:nvCxnSpPr>
        <xdr:spPr>
          <a:xfrm flipH="1">
            <a:off x="3048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Gerader Verbinder 12"/>
          <xdr:cNvCxnSpPr/>
        </xdr:nvCxnSpPr>
        <xdr:spPr>
          <a:xfrm flipH="1">
            <a:off x="40005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Gerader Verbinder 13"/>
          <xdr:cNvCxnSpPr/>
        </xdr:nvCxnSpPr>
        <xdr:spPr>
          <a:xfrm flipH="1">
            <a:off x="4953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Gerader Verbinder 14"/>
          <xdr:cNvCxnSpPr/>
        </xdr:nvCxnSpPr>
        <xdr:spPr>
          <a:xfrm flipH="1">
            <a:off x="5905501" y="2095500"/>
            <a:ext cx="952499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Gerader Verbinder 15"/>
          <xdr:cNvCxnSpPr/>
        </xdr:nvCxnSpPr>
        <xdr:spPr>
          <a:xfrm flipH="1">
            <a:off x="6858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Gerader Verbinder 16"/>
          <xdr:cNvCxnSpPr/>
        </xdr:nvCxnSpPr>
        <xdr:spPr>
          <a:xfrm flipH="1">
            <a:off x="78105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23129</xdr:colOff>
      <xdr:row>29</xdr:row>
      <xdr:rowOff>27213</xdr:rowOff>
    </xdr:from>
    <xdr:to>
      <xdr:col>3</xdr:col>
      <xdr:colOff>204837</xdr:colOff>
      <xdr:row>29</xdr:row>
      <xdr:rowOff>182136</xdr:rowOff>
    </xdr:to>
    <xdr:grpSp>
      <xdr:nvGrpSpPr>
        <xdr:cNvPr id="18" name="Gruppieren 17"/>
        <xdr:cNvGrpSpPr/>
      </xdr:nvGrpSpPr>
      <xdr:grpSpPr>
        <a:xfrm>
          <a:off x="1422438" y="5264231"/>
          <a:ext cx="181708" cy="154923"/>
          <a:chOff x="3048002" y="2095500"/>
          <a:chExt cx="5714998" cy="952500"/>
        </a:xfrm>
      </xdr:grpSpPr>
      <xdr:cxnSp macro="">
        <xdr:nvCxnSpPr>
          <xdr:cNvPr id="19" name="Gerader Verbinder 18"/>
          <xdr:cNvCxnSpPr/>
        </xdr:nvCxnSpPr>
        <xdr:spPr>
          <a:xfrm flipH="1">
            <a:off x="3048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Gerader Verbinder 19"/>
          <xdr:cNvCxnSpPr/>
        </xdr:nvCxnSpPr>
        <xdr:spPr>
          <a:xfrm flipH="1">
            <a:off x="40005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Gerader Verbinder 20"/>
          <xdr:cNvCxnSpPr/>
        </xdr:nvCxnSpPr>
        <xdr:spPr>
          <a:xfrm flipH="1">
            <a:off x="4953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Gerader Verbinder 21"/>
          <xdr:cNvCxnSpPr/>
        </xdr:nvCxnSpPr>
        <xdr:spPr>
          <a:xfrm flipH="1">
            <a:off x="5905501" y="2095500"/>
            <a:ext cx="952499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Gerader Verbinder 22"/>
          <xdr:cNvCxnSpPr/>
        </xdr:nvCxnSpPr>
        <xdr:spPr>
          <a:xfrm flipH="1">
            <a:off x="6858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Gerader Verbinder 23"/>
          <xdr:cNvCxnSpPr/>
        </xdr:nvCxnSpPr>
        <xdr:spPr>
          <a:xfrm flipH="1">
            <a:off x="78105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28485</xdr:colOff>
      <xdr:row>16</xdr:row>
      <xdr:rowOff>40807</xdr:rowOff>
    </xdr:from>
    <xdr:to>
      <xdr:col>3</xdr:col>
      <xdr:colOff>209183</xdr:colOff>
      <xdr:row>17</xdr:row>
      <xdr:rowOff>1731</xdr:rowOff>
    </xdr:to>
    <xdr:grpSp>
      <xdr:nvGrpSpPr>
        <xdr:cNvPr id="25" name="Gruppieren 24"/>
        <xdr:cNvGrpSpPr/>
      </xdr:nvGrpSpPr>
      <xdr:grpSpPr>
        <a:xfrm>
          <a:off x="1427794" y="2922552"/>
          <a:ext cx="180698" cy="141034"/>
          <a:chOff x="3048002" y="2095500"/>
          <a:chExt cx="5714998" cy="952500"/>
        </a:xfrm>
      </xdr:grpSpPr>
      <xdr:cxnSp macro="">
        <xdr:nvCxnSpPr>
          <xdr:cNvPr id="26" name="Gerader Verbinder 25"/>
          <xdr:cNvCxnSpPr/>
        </xdr:nvCxnSpPr>
        <xdr:spPr>
          <a:xfrm flipH="1">
            <a:off x="3048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Gerader Verbinder 26"/>
          <xdr:cNvCxnSpPr/>
        </xdr:nvCxnSpPr>
        <xdr:spPr>
          <a:xfrm flipH="1">
            <a:off x="40005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Gerader Verbinder 27"/>
          <xdr:cNvCxnSpPr/>
        </xdr:nvCxnSpPr>
        <xdr:spPr>
          <a:xfrm flipH="1">
            <a:off x="4953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Gerader Verbinder 28"/>
          <xdr:cNvCxnSpPr/>
        </xdr:nvCxnSpPr>
        <xdr:spPr>
          <a:xfrm flipH="1">
            <a:off x="5905501" y="2095500"/>
            <a:ext cx="952499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Gerader Verbinder 29"/>
          <xdr:cNvCxnSpPr/>
        </xdr:nvCxnSpPr>
        <xdr:spPr>
          <a:xfrm flipH="1">
            <a:off x="68580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Gerader Verbinder 30"/>
          <xdr:cNvCxnSpPr/>
        </xdr:nvCxnSpPr>
        <xdr:spPr>
          <a:xfrm flipH="1">
            <a:off x="7810502" y="2095500"/>
            <a:ext cx="952498" cy="952500"/>
          </a:xfrm>
          <a:prstGeom prst="line">
            <a:avLst/>
          </a:prstGeom>
          <a:ln w="12700">
            <a:solidFill>
              <a:schemeClr val="bg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0</xdr:colOff>
      <xdr:row>0</xdr:row>
      <xdr:rowOff>1</xdr:rowOff>
    </xdr:from>
    <xdr:to>
      <xdr:col>13</xdr:col>
      <xdr:colOff>0</xdr:colOff>
      <xdr:row>9</xdr:row>
      <xdr:rowOff>0</xdr:rowOff>
    </xdr:to>
    <xdr:graphicFrame macro="">
      <xdr:nvGraphicFramePr>
        <xdr:cNvPr id="32" name="Diagramm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18</xdr:row>
      <xdr:rowOff>1</xdr:rowOff>
    </xdr:from>
    <xdr:to>
      <xdr:col>13</xdr:col>
      <xdr:colOff>0</xdr:colOff>
      <xdr:row>27</xdr:row>
      <xdr:rowOff>1</xdr:rowOff>
    </xdr:to>
    <xdr:graphicFrame macro="">
      <xdr:nvGraphicFramePr>
        <xdr:cNvPr id="33" name="Diagramm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</xdr:colOff>
      <xdr:row>9</xdr:row>
      <xdr:rowOff>0</xdr:rowOff>
    </xdr:from>
    <xdr:to>
      <xdr:col>13</xdr:col>
      <xdr:colOff>1</xdr:colOff>
      <xdr:row>18</xdr:row>
      <xdr:rowOff>0</xdr:rowOff>
    </xdr:to>
    <xdr:graphicFrame macro="">
      <xdr:nvGraphicFramePr>
        <xdr:cNvPr id="34" name="Diagramm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15</xdr:col>
      <xdr:colOff>2898</xdr:colOff>
      <xdr:row>31</xdr:row>
      <xdr:rowOff>0</xdr:rowOff>
    </xdr:to>
    <xdr:sp macro="" textlink="">
      <xdr:nvSpPr>
        <xdr:cNvPr id="35" name="Rechteck 34"/>
        <xdr:cNvSpPr/>
      </xdr:nvSpPr>
      <xdr:spPr>
        <a:xfrm>
          <a:off x="6651812" y="0"/>
          <a:ext cx="3642568" cy="5576047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666928</xdr:colOff>
      <xdr:row>10</xdr:row>
      <xdr:rowOff>105351</xdr:rowOff>
    </xdr:from>
    <xdr:to>
      <xdr:col>14</xdr:col>
      <xdr:colOff>212814</xdr:colOff>
      <xdr:row>16</xdr:row>
      <xdr:rowOff>75009</xdr:rowOff>
    </xdr:to>
    <xdr:grpSp>
      <xdr:nvGrpSpPr>
        <xdr:cNvPr id="36" name="PowePoint-post-it">
          <a:extLst>
            <a:ext uri="{FF2B5EF4-FFF2-40B4-BE49-F238E27FC236}">
              <a16:creationId xmlns:a16="http://schemas.microsoft.com/office/drawing/2014/main" id="{1D5B3744-C0FD-4A85-A04F-D6562BBF6CA3}"/>
            </a:ext>
          </a:extLst>
        </xdr:cNvPr>
        <xdr:cNvGrpSpPr/>
      </xdr:nvGrpSpPr>
      <xdr:grpSpPr>
        <a:xfrm rot="263669">
          <a:off x="8508601" y="1906442"/>
          <a:ext cx="1430104" cy="1050312"/>
          <a:chOff x="5840914" y="1766450"/>
          <a:chExt cx="3540069" cy="2759651"/>
        </a:xfrm>
      </xdr:grpSpPr>
      <xdr:sp macro="" textlink="">
        <xdr:nvSpPr>
          <xdr:cNvPr id="37" name="Schatten">
            <a:extLst>
              <a:ext uri="{FF2B5EF4-FFF2-40B4-BE49-F238E27FC236}">
                <a16:creationId xmlns:a16="http://schemas.microsoft.com/office/drawing/2014/main" id="{79795AF0-EC55-4613-9E9E-702C10578E50}"/>
              </a:ext>
            </a:extLst>
          </xdr:cNvPr>
          <xdr:cNvSpPr/>
        </xdr:nvSpPr>
        <xdr:spPr>
          <a:xfrm>
            <a:off x="5930375" y="1837887"/>
            <a:ext cx="3341069" cy="2580982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103896 w 7368949"/>
              <a:gd name="connsiteY0" fmla="*/ 208749 h 5760000"/>
              <a:gd name="connsiteX1" fmla="*/ 7368949 w 7368949"/>
              <a:gd name="connsiteY1" fmla="*/ 0 h 5760000"/>
              <a:gd name="connsiteX2" fmla="*/ 7368949 w 7368949"/>
              <a:gd name="connsiteY2" fmla="*/ 5760000 h 5760000"/>
              <a:gd name="connsiteX3" fmla="*/ 35452 w 7368949"/>
              <a:gd name="connsiteY3" fmla="*/ 5472035 h 5760000"/>
              <a:gd name="connsiteX4" fmla="*/ 103896 w 7368949"/>
              <a:gd name="connsiteY4" fmla="*/ 208749 h 5760000"/>
              <a:gd name="connsiteX0" fmla="*/ 103896 w 7368949"/>
              <a:gd name="connsiteY0" fmla="*/ 59644 h 5610895"/>
              <a:gd name="connsiteX1" fmla="*/ 7135025 w 7368949"/>
              <a:gd name="connsiteY1" fmla="*/ 0 h 5610895"/>
              <a:gd name="connsiteX2" fmla="*/ 7368949 w 7368949"/>
              <a:gd name="connsiteY2" fmla="*/ 5610895 h 5610895"/>
              <a:gd name="connsiteX3" fmla="*/ 35452 w 7368949"/>
              <a:gd name="connsiteY3" fmla="*/ 5322930 h 5610895"/>
              <a:gd name="connsiteX4" fmla="*/ 103896 w 7368949"/>
              <a:gd name="connsiteY4" fmla="*/ 59644 h 5610895"/>
              <a:gd name="connsiteX0" fmla="*/ 103896 w 7206220"/>
              <a:gd name="connsiteY0" fmla="*/ 59644 h 5463072"/>
              <a:gd name="connsiteX1" fmla="*/ 7135025 w 7206220"/>
              <a:gd name="connsiteY1" fmla="*/ 0 h 5463072"/>
              <a:gd name="connsiteX2" fmla="*/ 7206220 w 7206220"/>
              <a:gd name="connsiteY2" fmla="*/ 5461788 h 5463072"/>
              <a:gd name="connsiteX3" fmla="*/ 35452 w 7206220"/>
              <a:gd name="connsiteY3" fmla="*/ 5322930 h 5463072"/>
              <a:gd name="connsiteX4" fmla="*/ 103896 w 7206220"/>
              <a:gd name="connsiteY4" fmla="*/ 59644 h 5463072"/>
              <a:gd name="connsiteX0" fmla="*/ 103896 w 7135025"/>
              <a:gd name="connsiteY0" fmla="*/ 59644 h 5386354"/>
              <a:gd name="connsiteX1" fmla="*/ 7135025 w 7135025"/>
              <a:gd name="connsiteY1" fmla="*/ 0 h 5386354"/>
              <a:gd name="connsiteX2" fmla="*/ 7053660 w 7135025"/>
              <a:gd name="connsiteY2" fmla="*/ 5282861 h 5386354"/>
              <a:gd name="connsiteX3" fmla="*/ 35452 w 7135025"/>
              <a:gd name="connsiteY3" fmla="*/ 5322930 h 5386354"/>
              <a:gd name="connsiteX4" fmla="*/ 103896 w 7135025"/>
              <a:gd name="connsiteY4" fmla="*/ 59644 h 5386354"/>
              <a:gd name="connsiteX0" fmla="*/ 103896 w 7135025"/>
              <a:gd name="connsiteY0" fmla="*/ 59644 h 5358471"/>
              <a:gd name="connsiteX1" fmla="*/ 7135025 w 7135025"/>
              <a:gd name="connsiteY1" fmla="*/ 0 h 5358471"/>
              <a:gd name="connsiteX2" fmla="*/ 6555304 w 7135025"/>
              <a:gd name="connsiteY2" fmla="*/ 5034353 h 5358471"/>
              <a:gd name="connsiteX3" fmla="*/ 35452 w 7135025"/>
              <a:gd name="connsiteY3" fmla="*/ 5322930 h 5358471"/>
              <a:gd name="connsiteX4" fmla="*/ 103896 w 7135025"/>
              <a:gd name="connsiteY4" fmla="*/ 59644 h 5358471"/>
              <a:gd name="connsiteX0" fmla="*/ 103896 w 7135025"/>
              <a:gd name="connsiteY0" fmla="*/ 59644 h 5369028"/>
              <a:gd name="connsiteX1" fmla="*/ 7135025 w 7135025"/>
              <a:gd name="connsiteY1" fmla="*/ 0 h 5369028"/>
              <a:gd name="connsiteX2" fmla="*/ 6697692 w 7135025"/>
              <a:gd name="connsiteY2" fmla="*/ 5163577 h 5369028"/>
              <a:gd name="connsiteX3" fmla="*/ 35452 w 7135025"/>
              <a:gd name="connsiteY3" fmla="*/ 5322930 h 5369028"/>
              <a:gd name="connsiteX4" fmla="*/ 103896 w 7135025"/>
              <a:gd name="connsiteY4" fmla="*/ 59644 h 5369028"/>
              <a:gd name="connsiteX0" fmla="*/ 103896 w 7135025"/>
              <a:gd name="connsiteY0" fmla="*/ 59644 h 5407427"/>
              <a:gd name="connsiteX1" fmla="*/ 7135025 w 7135025"/>
              <a:gd name="connsiteY1" fmla="*/ 0 h 5407427"/>
              <a:gd name="connsiteX2" fmla="*/ 6697692 w 7135025"/>
              <a:gd name="connsiteY2" fmla="*/ 5163577 h 5407427"/>
              <a:gd name="connsiteX3" fmla="*/ 35452 w 7135025"/>
              <a:gd name="connsiteY3" fmla="*/ 5322930 h 5407427"/>
              <a:gd name="connsiteX4" fmla="*/ 103896 w 7135025"/>
              <a:gd name="connsiteY4" fmla="*/ 59644 h 5407427"/>
              <a:gd name="connsiteX0" fmla="*/ 103896 w 7135025"/>
              <a:gd name="connsiteY0" fmla="*/ 59644 h 5387079"/>
              <a:gd name="connsiteX1" fmla="*/ 7135025 w 7135025"/>
              <a:gd name="connsiteY1" fmla="*/ 0 h 5387079"/>
              <a:gd name="connsiteX2" fmla="*/ 6697692 w 7135025"/>
              <a:gd name="connsiteY2" fmla="*/ 5163577 h 5387079"/>
              <a:gd name="connsiteX3" fmla="*/ 35452 w 7135025"/>
              <a:gd name="connsiteY3" fmla="*/ 5322930 h 5387079"/>
              <a:gd name="connsiteX4" fmla="*/ 103896 w 7135025"/>
              <a:gd name="connsiteY4" fmla="*/ 59644 h 5387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135025" h="5387079">
                <a:moveTo>
                  <a:pt x="103896" y="59644"/>
                </a:moveTo>
                <a:lnTo>
                  <a:pt x="7135025" y="0"/>
                </a:lnTo>
                <a:lnTo>
                  <a:pt x="6697692" y="5163577"/>
                </a:lnTo>
                <a:cubicBezTo>
                  <a:pt x="4187861" y="5302742"/>
                  <a:pt x="1615367" y="5486127"/>
                  <a:pt x="35452" y="5322930"/>
                </a:cubicBezTo>
                <a:cubicBezTo>
                  <a:pt x="-73653" y="3865267"/>
                  <a:pt x="103896" y="1979644"/>
                  <a:pt x="103896" y="59644"/>
                </a:cubicBezTo>
                <a:close/>
              </a:path>
            </a:pathLst>
          </a:custGeom>
          <a:solidFill>
            <a:schemeClr val="bg1">
              <a:lumMod val="85000"/>
            </a:schemeClr>
          </a:solidFill>
          <a:ln>
            <a:noFill/>
          </a:ln>
          <a:effectLst>
            <a:outerShdw blurRad="127000" dist="25400" dir="72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20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Schatten </a:t>
            </a:r>
            <a:r>
              <a:rPr lang="de-DE" sz="2000" b="1" baseline="0">
                <a:solidFill>
                  <a:schemeClr val="tx1"/>
                </a:solidFill>
                <a:latin typeface="Bradley Hand ITC" panose="03070402050302030203" pitchFamily="66" charset="0"/>
                <a:sym typeface="Wingdings" panose="05000000000000000000" pitchFamily="2" charset="2"/>
              </a:rPr>
              <a:t></a:t>
            </a:r>
            <a:endParaRPr lang="de-DE" sz="20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38" name="Farbe">
            <a:extLst>
              <a:ext uri="{FF2B5EF4-FFF2-40B4-BE49-F238E27FC236}">
                <a16:creationId xmlns:a16="http://schemas.microsoft.com/office/drawing/2014/main" id="{925BF330-872B-442F-AEE6-E718BF1ECCFD}"/>
              </a:ext>
            </a:extLst>
          </xdr:cNvPr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15000">
                <a:srgbClr val="99ECFF"/>
              </a:gs>
              <a:gs pos="0">
                <a:srgbClr val="67E2FF"/>
              </a:gs>
              <a:gs pos="13000">
                <a:srgbClr val="67E2FF"/>
              </a:gs>
              <a:gs pos="100000">
                <a:srgbClr val="99ECFF"/>
              </a:gs>
            </a:gsLst>
            <a:lin ang="5400000" scaled="1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20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39" name="Schrift">
            <a:extLst>
              <a:ext uri="{FF2B5EF4-FFF2-40B4-BE49-F238E27FC236}">
                <a16:creationId xmlns:a16="http://schemas.microsoft.com/office/drawing/2014/main" id="{E90CD793-4304-477C-A46D-0EFD18BBB046}"/>
              </a:ext>
            </a:extLst>
          </xdr:cNvPr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71000">
                <a:srgbClr val="6FE4FF">
                  <a:alpha val="0"/>
                </a:srgbClr>
              </a:gs>
              <a:gs pos="81000">
                <a:srgbClr val="69E2FF"/>
              </a:gs>
              <a:gs pos="12000">
                <a:srgbClr val="99ECFF">
                  <a:alpha val="0"/>
                </a:srgbClr>
              </a:gs>
              <a:gs pos="0">
                <a:srgbClr val="67E2FF">
                  <a:alpha val="0"/>
                </a:srgbClr>
              </a:gs>
              <a:gs pos="11000">
                <a:srgbClr val="67E2FF">
                  <a:alpha val="0"/>
                </a:srgbClr>
              </a:gs>
              <a:gs pos="100000">
                <a:srgbClr val="00CCFC"/>
              </a:gs>
            </a:gsLst>
            <a:lin ang="7200000" scaled="0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2000" b="1">
                <a:solidFill>
                  <a:schemeClr val="tx1"/>
                </a:solidFill>
                <a:latin typeface="Bradley Hand ITC" panose="03070402050302030203" pitchFamily="66" charset="0"/>
              </a:rPr>
              <a:t>Kosten</a:t>
            </a:r>
            <a:endParaRPr lang="de-DE" sz="20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</xdr:grpSp>
    <xdr:clientData/>
  </xdr:twoCellAnchor>
  <xdr:twoCellAnchor>
    <xdr:from>
      <xdr:col>12</xdr:col>
      <xdr:colOff>665266</xdr:colOff>
      <xdr:row>1</xdr:row>
      <xdr:rowOff>89186</xdr:rowOff>
    </xdr:from>
    <xdr:to>
      <xdr:col>14</xdr:col>
      <xdr:colOff>211152</xdr:colOff>
      <xdr:row>7</xdr:row>
      <xdr:rowOff>58843</xdr:rowOff>
    </xdr:to>
    <xdr:grpSp>
      <xdr:nvGrpSpPr>
        <xdr:cNvPr id="40" name="PowePoint-post-it">
          <a:extLst>
            <a:ext uri="{FF2B5EF4-FFF2-40B4-BE49-F238E27FC236}">
              <a16:creationId xmlns:a16="http://schemas.microsoft.com/office/drawing/2014/main" id="{4E3760F1-ABCE-40F9-B5DB-2761639B013E}"/>
            </a:ext>
          </a:extLst>
        </xdr:cNvPr>
        <xdr:cNvGrpSpPr/>
      </xdr:nvGrpSpPr>
      <xdr:grpSpPr>
        <a:xfrm rot="21540432">
          <a:off x="8506939" y="269295"/>
          <a:ext cx="1430104" cy="1050312"/>
          <a:chOff x="5840914" y="1766450"/>
          <a:chExt cx="3540069" cy="2759651"/>
        </a:xfrm>
      </xdr:grpSpPr>
      <xdr:sp macro="" textlink="">
        <xdr:nvSpPr>
          <xdr:cNvPr id="41" name="Schatten">
            <a:extLst>
              <a:ext uri="{FF2B5EF4-FFF2-40B4-BE49-F238E27FC236}">
                <a16:creationId xmlns:a16="http://schemas.microsoft.com/office/drawing/2014/main" id="{6A3905A5-B3CD-42F2-9F7B-97B331274958}"/>
              </a:ext>
            </a:extLst>
          </xdr:cNvPr>
          <xdr:cNvSpPr/>
        </xdr:nvSpPr>
        <xdr:spPr>
          <a:xfrm>
            <a:off x="5930375" y="1837887"/>
            <a:ext cx="3341069" cy="2580982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103896 w 7368949"/>
              <a:gd name="connsiteY0" fmla="*/ 208749 h 5760000"/>
              <a:gd name="connsiteX1" fmla="*/ 7368949 w 7368949"/>
              <a:gd name="connsiteY1" fmla="*/ 0 h 5760000"/>
              <a:gd name="connsiteX2" fmla="*/ 7368949 w 7368949"/>
              <a:gd name="connsiteY2" fmla="*/ 5760000 h 5760000"/>
              <a:gd name="connsiteX3" fmla="*/ 35452 w 7368949"/>
              <a:gd name="connsiteY3" fmla="*/ 5472035 h 5760000"/>
              <a:gd name="connsiteX4" fmla="*/ 103896 w 7368949"/>
              <a:gd name="connsiteY4" fmla="*/ 208749 h 5760000"/>
              <a:gd name="connsiteX0" fmla="*/ 103896 w 7368949"/>
              <a:gd name="connsiteY0" fmla="*/ 59644 h 5610895"/>
              <a:gd name="connsiteX1" fmla="*/ 7135025 w 7368949"/>
              <a:gd name="connsiteY1" fmla="*/ 0 h 5610895"/>
              <a:gd name="connsiteX2" fmla="*/ 7368949 w 7368949"/>
              <a:gd name="connsiteY2" fmla="*/ 5610895 h 5610895"/>
              <a:gd name="connsiteX3" fmla="*/ 35452 w 7368949"/>
              <a:gd name="connsiteY3" fmla="*/ 5322930 h 5610895"/>
              <a:gd name="connsiteX4" fmla="*/ 103896 w 7368949"/>
              <a:gd name="connsiteY4" fmla="*/ 59644 h 5610895"/>
              <a:gd name="connsiteX0" fmla="*/ 103896 w 7206220"/>
              <a:gd name="connsiteY0" fmla="*/ 59644 h 5463072"/>
              <a:gd name="connsiteX1" fmla="*/ 7135025 w 7206220"/>
              <a:gd name="connsiteY1" fmla="*/ 0 h 5463072"/>
              <a:gd name="connsiteX2" fmla="*/ 7206220 w 7206220"/>
              <a:gd name="connsiteY2" fmla="*/ 5461788 h 5463072"/>
              <a:gd name="connsiteX3" fmla="*/ 35452 w 7206220"/>
              <a:gd name="connsiteY3" fmla="*/ 5322930 h 5463072"/>
              <a:gd name="connsiteX4" fmla="*/ 103896 w 7206220"/>
              <a:gd name="connsiteY4" fmla="*/ 59644 h 5463072"/>
              <a:gd name="connsiteX0" fmla="*/ 103896 w 7135025"/>
              <a:gd name="connsiteY0" fmla="*/ 59644 h 5386354"/>
              <a:gd name="connsiteX1" fmla="*/ 7135025 w 7135025"/>
              <a:gd name="connsiteY1" fmla="*/ 0 h 5386354"/>
              <a:gd name="connsiteX2" fmla="*/ 7053660 w 7135025"/>
              <a:gd name="connsiteY2" fmla="*/ 5282861 h 5386354"/>
              <a:gd name="connsiteX3" fmla="*/ 35452 w 7135025"/>
              <a:gd name="connsiteY3" fmla="*/ 5322930 h 5386354"/>
              <a:gd name="connsiteX4" fmla="*/ 103896 w 7135025"/>
              <a:gd name="connsiteY4" fmla="*/ 59644 h 5386354"/>
              <a:gd name="connsiteX0" fmla="*/ 103896 w 7135025"/>
              <a:gd name="connsiteY0" fmla="*/ 59644 h 5358471"/>
              <a:gd name="connsiteX1" fmla="*/ 7135025 w 7135025"/>
              <a:gd name="connsiteY1" fmla="*/ 0 h 5358471"/>
              <a:gd name="connsiteX2" fmla="*/ 6555304 w 7135025"/>
              <a:gd name="connsiteY2" fmla="*/ 5034353 h 5358471"/>
              <a:gd name="connsiteX3" fmla="*/ 35452 w 7135025"/>
              <a:gd name="connsiteY3" fmla="*/ 5322930 h 5358471"/>
              <a:gd name="connsiteX4" fmla="*/ 103896 w 7135025"/>
              <a:gd name="connsiteY4" fmla="*/ 59644 h 5358471"/>
              <a:gd name="connsiteX0" fmla="*/ 103896 w 7135025"/>
              <a:gd name="connsiteY0" fmla="*/ 59644 h 5369028"/>
              <a:gd name="connsiteX1" fmla="*/ 7135025 w 7135025"/>
              <a:gd name="connsiteY1" fmla="*/ 0 h 5369028"/>
              <a:gd name="connsiteX2" fmla="*/ 6697692 w 7135025"/>
              <a:gd name="connsiteY2" fmla="*/ 5163577 h 5369028"/>
              <a:gd name="connsiteX3" fmla="*/ 35452 w 7135025"/>
              <a:gd name="connsiteY3" fmla="*/ 5322930 h 5369028"/>
              <a:gd name="connsiteX4" fmla="*/ 103896 w 7135025"/>
              <a:gd name="connsiteY4" fmla="*/ 59644 h 5369028"/>
              <a:gd name="connsiteX0" fmla="*/ 103896 w 7135025"/>
              <a:gd name="connsiteY0" fmla="*/ 59644 h 5407427"/>
              <a:gd name="connsiteX1" fmla="*/ 7135025 w 7135025"/>
              <a:gd name="connsiteY1" fmla="*/ 0 h 5407427"/>
              <a:gd name="connsiteX2" fmla="*/ 6697692 w 7135025"/>
              <a:gd name="connsiteY2" fmla="*/ 5163577 h 5407427"/>
              <a:gd name="connsiteX3" fmla="*/ 35452 w 7135025"/>
              <a:gd name="connsiteY3" fmla="*/ 5322930 h 5407427"/>
              <a:gd name="connsiteX4" fmla="*/ 103896 w 7135025"/>
              <a:gd name="connsiteY4" fmla="*/ 59644 h 5407427"/>
              <a:gd name="connsiteX0" fmla="*/ 103896 w 7135025"/>
              <a:gd name="connsiteY0" fmla="*/ 59644 h 5387079"/>
              <a:gd name="connsiteX1" fmla="*/ 7135025 w 7135025"/>
              <a:gd name="connsiteY1" fmla="*/ 0 h 5387079"/>
              <a:gd name="connsiteX2" fmla="*/ 6697692 w 7135025"/>
              <a:gd name="connsiteY2" fmla="*/ 5163577 h 5387079"/>
              <a:gd name="connsiteX3" fmla="*/ 35452 w 7135025"/>
              <a:gd name="connsiteY3" fmla="*/ 5322930 h 5387079"/>
              <a:gd name="connsiteX4" fmla="*/ 103896 w 7135025"/>
              <a:gd name="connsiteY4" fmla="*/ 59644 h 5387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135025" h="5387079">
                <a:moveTo>
                  <a:pt x="103896" y="59644"/>
                </a:moveTo>
                <a:lnTo>
                  <a:pt x="7135025" y="0"/>
                </a:lnTo>
                <a:lnTo>
                  <a:pt x="6697692" y="5163577"/>
                </a:lnTo>
                <a:cubicBezTo>
                  <a:pt x="4187861" y="5302742"/>
                  <a:pt x="1615367" y="5486127"/>
                  <a:pt x="35452" y="5322930"/>
                </a:cubicBezTo>
                <a:cubicBezTo>
                  <a:pt x="-73653" y="3865267"/>
                  <a:pt x="103896" y="1979644"/>
                  <a:pt x="103896" y="59644"/>
                </a:cubicBezTo>
                <a:close/>
              </a:path>
            </a:pathLst>
          </a:custGeom>
          <a:solidFill>
            <a:schemeClr val="bg1">
              <a:lumMod val="85000"/>
            </a:schemeClr>
          </a:solidFill>
          <a:ln>
            <a:noFill/>
          </a:ln>
          <a:effectLst>
            <a:outerShdw blurRad="127000" dist="25400" dir="72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20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Schatten </a:t>
            </a:r>
            <a:r>
              <a:rPr lang="de-DE" sz="2000" b="1" baseline="0">
                <a:solidFill>
                  <a:schemeClr val="tx1"/>
                </a:solidFill>
                <a:latin typeface="Bradley Hand ITC" panose="03070402050302030203" pitchFamily="66" charset="0"/>
                <a:sym typeface="Wingdings" panose="05000000000000000000" pitchFamily="2" charset="2"/>
              </a:rPr>
              <a:t></a:t>
            </a:r>
            <a:endParaRPr lang="de-DE" sz="20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42" name="Farbe">
            <a:extLst>
              <a:ext uri="{FF2B5EF4-FFF2-40B4-BE49-F238E27FC236}">
                <a16:creationId xmlns:a16="http://schemas.microsoft.com/office/drawing/2014/main" id="{9127EF70-209E-4E11-A75B-25E344E6D24F}"/>
              </a:ext>
            </a:extLst>
          </xdr:cNvPr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15000">
                <a:srgbClr val="FF9393"/>
              </a:gs>
              <a:gs pos="0">
                <a:srgbClr val="FF9393">
                  <a:lumMod val="95000"/>
                </a:srgbClr>
              </a:gs>
              <a:gs pos="13000">
                <a:srgbClr val="FF9393">
                  <a:lumMod val="95000"/>
                </a:srgbClr>
              </a:gs>
              <a:gs pos="100000">
                <a:srgbClr val="FF9393"/>
              </a:gs>
            </a:gsLst>
            <a:lin ang="5400000" scaled="1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20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43" name="Schrift">
            <a:extLst>
              <a:ext uri="{FF2B5EF4-FFF2-40B4-BE49-F238E27FC236}">
                <a16:creationId xmlns:a16="http://schemas.microsoft.com/office/drawing/2014/main" id="{1CDF2F9F-C161-4599-A5A2-0D2E5163C286}"/>
              </a:ext>
            </a:extLst>
          </xdr:cNvPr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71000">
                <a:srgbClr val="FF9393">
                  <a:alpha val="0"/>
                </a:srgbClr>
              </a:gs>
              <a:gs pos="12000">
                <a:srgbClr val="FF9393">
                  <a:alpha val="0"/>
                </a:srgbClr>
              </a:gs>
              <a:gs pos="0">
                <a:srgbClr val="FF9393">
                  <a:alpha val="0"/>
                </a:srgbClr>
              </a:gs>
              <a:gs pos="100000">
                <a:srgbClr val="FF9393">
                  <a:lumMod val="84000"/>
                </a:srgbClr>
              </a:gs>
            </a:gsLst>
            <a:lin ang="7200000" scaled="0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20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Mengen</a:t>
            </a:r>
          </a:p>
        </xdr:txBody>
      </xdr:sp>
    </xdr:grpSp>
    <xdr:clientData/>
  </xdr:twoCellAnchor>
  <xdr:twoCellAnchor>
    <xdr:from>
      <xdr:col>12</xdr:col>
      <xdr:colOff>714209</xdr:colOff>
      <xdr:row>19</xdr:row>
      <xdr:rowOff>118359</xdr:rowOff>
    </xdr:from>
    <xdr:to>
      <xdr:col>14</xdr:col>
      <xdr:colOff>260095</xdr:colOff>
      <xdr:row>25</xdr:row>
      <xdr:rowOff>71368</xdr:rowOff>
    </xdr:to>
    <xdr:grpSp>
      <xdr:nvGrpSpPr>
        <xdr:cNvPr id="44" name="PowePoint-post-it"/>
        <xdr:cNvGrpSpPr/>
      </xdr:nvGrpSpPr>
      <xdr:grpSpPr>
        <a:xfrm rot="21554039">
          <a:off x="8555882" y="3540432"/>
          <a:ext cx="1430104" cy="1047518"/>
          <a:chOff x="5840914" y="1766450"/>
          <a:chExt cx="3540069" cy="2759651"/>
        </a:xfrm>
      </xdr:grpSpPr>
      <xdr:sp macro="" textlink="">
        <xdr:nvSpPr>
          <xdr:cNvPr id="45" name="Schatten"/>
          <xdr:cNvSpPr/>
        </xdr:nvSpPr>
        <xdr:spPr>
          <a:xfrm>
            <a:off x="5930375" y="1837887"/>
            <a:ext cx="3341069" cy="2580982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103896 w 7368949"/>
              <a:gd name="connsiteY0" fmla="*/ 208749 h 5760000"/>
              <a:gd name="connsiteX1" fmla="*/ 7368949 w 7368949"/>
              <a:gd name="connsiteY1" fmla="*/ 0 h 5760000"/>
              <a:gd name="connsiteX2" fmla="*/ 7368949 w 7368949"/>
              <a:gd name="connsiteY2" fmla="*/ 5760000 h 5760000"/>
              <a:gd name="connsiteX3" fmla="*/ 35452 w 7368949"/>
              <a:gd name="connsiteY3" fmla="*/ 5472035 h 5760000"/>
              <a:gd name="connsiteX4" fmla="*/ 103896 w 7368949"/>
              <a:gd name="connsiteY4" fmla="*/ 208749 h 5760000"/>
              <a:gd name="connsiteX0" fmla="*/ 103896 w 7368949"/>
              <a:gd name="connsiteY0" fmla="*/ 59644 h 5610895"/>
              <a:gd name="connsiteX1" fmla="*/ 7135025 w 7368949"/>
              <a:gd name="connsiteY1" fmla="*/ 0 h 5610895"/>
              <a:gd name="connsiteX2" fmla="*/ 7368949 w 7368949"/>
              <a:gd name="connsiteY2" fmla="*/ 5610895 h 5610895"/>
              <a:gd name="connsiteX3" fmla="*/ 35452 w 7368949"/>
              <a:gd name="connsiteY3" fmla="*/ 5322930 h 5610895"/>
              <a:gd name="connsiteX4" fmla="*/ 103896 w 7368949"/>
              <a:gd name="connsiteY4" fmla="*/ 59644 h 5610895"/>
              <a:gd name="connsiteX0" fmla="*/ 103896 w 7206220"/>
              <a:gd name="connsiteY0" fmla="*/ 59644 h 5463072"/>
              <a:gd name="connsiteX1" fmla="*/ 7135025 w 7206220"/>
              <a:gd name="connsiteY1" fmla="*/ 0 h 5463072"/>
              <a:gd name="connsiteX2" fmla="*/ 7206220 w 7206220"/>
              <a:gd name="connsiteY2" fmla="*/ 5461788 h 5463072"/>
              <a:gd name="connsiteX3" fmla="*/ 35452 w 7206220"/>
              <a:gd name="connsiteY3" fmla="*/ 5322930 h 5463072"/>
              <a:gd name="connsiteX4" fmla="*/ 103896 w 7206220"/>
              <a:gd name="connsiteY4" fmla="*/ 59644 h 5463072"/>
              <a:gd name="connsiteX0" fmla="*/ 103896 w 7135025"/>
              <a:gd name="connsiteY0" fmla="*/ 59644 h 5386354"/>
              <a:gd name="connsiteX1" fmla="*/ 7135025 w 7135025"/>
              <a:gd name="connsiteY1" fmla="*/ 0 h 5386354"/>
              <a:gd name="connsiteX2" fmla="*/ 7053660 w 7135025"/>
              <a:gd name="connsiteY2" fmla="*/ 5282861 h 5386354"/>
              <a:gd name="connsiteX3" fmla="*/ 35452 w 7135025"/>
              <a:gd name="connsiteY3" fmla="*/ 5322930 h 5386354"/>
              <a:gd name="connsiteX4" fmla="*/ 103896 w 7135025"/>
              <a:gd name="connsiteY4" fmla="*/ 59644 h 5386354"/>
              <a:gd name="connsiteX0" fmla="*/ 103896 w 7135025"/>
              <a:gd name="connsiteY0" fmla="*/ 59644 h 5358471"/>
              <a:gd name="connsiteX1" fmla="*/ 7135025 w 7135025"/>
              <a:gd name="connsiteY1" fmla="*/ 0 h 5358471"/>
              <a:gd name="connsiteX2" fmla="*/ 6555304 w 7135025"/>
              <a:gd name="connsiteY2" fmla="*/ 5034353 h 5358471"/>
              <a:gd name="connsiteX3" fmla="*/ 35452 w 7135025"/>
              <a:gd name="connsiteY3" fmla="*/ 5322930 h 5358471"/>
              <a:gd name="connsiteX4" fmla="*/ 103896 w 7135025"/>
              <a:gd name="connsiteY4" fmla="*/ 59644 h 5358471"/>
              <a:gd name="connsiteX0" fmla="*/ 103896 w 7135025"/>
              <a:gd name="connsiteY0" fmla="*/ 59644 h 5369028"/>
              <a:gd name="connsiteX1" fmla="*/ 7135025 w 7135025"/>
              <a:gd name="connsiteY1" fmla="*/ 0 h 5369028"/>
              <a:gd name="connsiteX2" fmla="*/ 6697692 w 7135025"/>
              <a:gd name="connsiteY2" fmla="*/ 5163577 h 5369028"/>
              <a:gd name="connsiteX3" fmla="*/ 35452 w 7135025"/>
              <a:gd name="connsiteY3" fmla="*/ 5322930 h 5369028"/>
              <a:gd name="connsiteX4" fmla="*/ 103896 w 7135025"/>
              <a:gd name="connsiteY4" fmla="*/ 59644 h 5369028"/>
              <a:gd name="connsiteX0" fmla="*/ 103896 w 7135025"/>
              <a:gd name="connsiteY0" fmla="*/ 59644 h 5407427"/>
              <a:gd name="connsiteX1" fmla="*/ 7135025 w 7135025"/>
              <a:gd name="connsiteY1" fmla="*/ 0 h 5407427"/>
              <a:gd name="connsiteX2" fmla="*/ 6697692 w 7135025"/>
              <a:gd name="connsiteY2" fmla="*/ 5163577 h 5407427"/>
              <a:gd name="connsiteX3" fmla="*/ 35452 w 7135025"/>
              <a:gd name="connsiteY3" fmla="*/ 5322930 h 5407427"/>
              <a:gd name="connsiteX4" fmla="*/ 103896 w 7135025"/>
              <a:gd name="connsiteY4" fmla="*/ 59644 h 5407427"/>
              <a:gd name="connsiteX0" fmla="*/ 103896 w 7135025"/>
              <a:gd name="connsiteY0" fmla="*/ 59644 h 5387079"/>
              <a:gd name="connsiteX1" fmla="*/ 7135025 w 7135025"/>
              <a:gd name="connsiteY1" fmla="*/ 0 h 5387079"/>
              <a:gd name="connsiteX2" fmla="*/ 6697692 w 7135025"/>
              <a:gd name="connsiteY2" fmla="*/ 5163577 h 5387079"/>
              <a:gd name="connsiteX3" fmla="*/ 35452 w 7135025"/>
              <a:gd name="connsiteY3" fmla="*/ 5322930 h 5387079"/>
              <a:gd name="connsiteX4" fmla="*/ 103896 w 7135025"/>
              <a:gd name="connsiteY4" fmla="*/ 59644 h 5387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135025" h="5387079">
                <a:moveTo>
                  <a:pt x="103896" y="59644"/>
                </a:moveTo>
                <a:lnTo>
                  <a:pt x="7135025" y="0"/>
                </a:lnTo>
                <a:lnTo>
                  <a:pt x="6697692" y="5163577"/>
                </a:lnTo>
                <a:cubicBezTo>
                  <a:pt x="4187861" y="5302742"/>
                  <a:pt x="1615367" y="5486127"/>
                  <a:pt x="35452" y="5322930"/>
                </a:cubicBezTo>
                <a:cubicBezTo>
                  <a:pt x="-73653" y="3865267"/>
                  <a:pt x="103896" y="1979644"/>
                  <a:pt x="103896" y="59644"/>
                </a:cubicBezTo>
                <a:close/>
              </a:path>
            </a:pathLst>
          </a:custGeom>
          <a:solidFill>
            <a:schemeClr val="bg1">
              <a:lumMod val="85000"/>
            </a:schemeClr>
          </a:solidFill>
          <a:ln>
            <a:noFill/>
          </a:ln>
          <a:effectLst>
            <a:outerShdw blurRad="127000" dist="25400" dir="72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2000" b="1" baseline="0">
                <a:solidFill>
                  <a:schemeClr val="tx1"/>
                </a:solidFill>
                <a:latin typeface="Bradley Hand ITC" panose="03070402050302030203" pitchFamily="66" charset="0"/>
              </a:rPr>
              <a:t>Schatten </a:t>
            </a:r>
            <a:r>
              <a:rPr lang="de-DE" sz="2000" b="1" baseline="0">
                <a:solidFill>
                  <a:schemeClr val="tx1"/>
                </a:solidFill>
                <a:latin typeface="Bradley Hand ITC" panose="03070402050302030203" pitchFamily="66" charset="0"/>
                <a:sym typeface="Wingdings" panose="05000000000000000000" pitchFamily="2" charset="2"/>
              </a:rPr>
              <a:t></a:t>
            </a:r>
            <a:endParaRPr lang="de-DE" sz="20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46" name="Farbe"/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15000">
                <a:srgbClr val="99FFCC"/>
              </a:gs>
              <a:gs pos="0">
                <a:srgbClr val="66FFCC"/>
              </a:gs>
              <a:gs pos="13000">
                <a:srgbClr val="66FFCC"/>
              </a:gs>
              <a:gs pos="100000">
                <a:srgbClr val="99FFCC"/>
              </a:gs>
            </a:gsLst>
            <a:lin ang="5400000" scaled="1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 sz="2000" b="1" baseline="0">
              <a:solidFill>
                <a:schemeClr val="tx1"/>
              </a:solidFill>
              <a:latin typeface="Bradley Hand ITC" panose="03070402050302030203" pitchFamily="66" charset="0"/>
            </a:endParaRPr>
          </a:p>
        </xdr:txBody>
      </xdr:sp>
      <xdr:sp macro="" textlink="">
        <xdr:nvSpPr>
          <xdr:cNvPr id="47" name="Schrift"/>
          <xdr:cNvSpPr/>
        </xdr:nvSpPr>
        <xdr:spPr>
          <a:xfrm>
            <a:off x="5840914" y="1766450"/>
            <a:ext cx="3540069" cy="2759651"/>
          </a:xfrm>
          <a:custGeom>
            <a:avLst/>
            <a:gdLst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0 w 7560000"/>
              <a:gd name="connsiteY3" fmla="*/ 5760000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125835 w 7560000"/>
              <a:gd name="connsiteY3" fmla="*/ 5525108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147919 w 7707919"/>
              <a:gd name="connsiteY0" fmla="*/ 0 h 5760000"/>
              <a:gd name="connsiteX1" fmla="*/ 7707919 w 7707919"/>
              <a:gd name="connsiteY1" fmla="*/ 0 h 5760000"/>
              <a:gd name="connsiteX2" fmla="*/ 7707919 w 7707919"/>
              <a:gd name="connsiteY2" fmla="*/ 5760000 h 5760000"/>
              <a:gd name="connsiteX3" fmla="*/ 374422 w 7707919"/>
              <a:gd name="connsiteY3" fmla="*/ 5416051 h 5760000"/>
              <a:gd name="connsiteX4" fmla="*/ 147919 w 7707919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801647"/>
              <a:gd name="connsiteX1" fmla="*/ 7560000 w 7560000"/>
              <a:gd name="connsiteY1" fmla="*/ 0 h 5801647"/>
              <a:gd name="connsiteX2" fmla="*/ 7560000 w 7560000"/>
              <a:gd name="connsiteY2" fmla="*/ 5760000 h 5801647"/>
              <a:gd name="connsiteX3" fmla="*/ 226503 w 7560000"/>
              <a:gd name="connsiteY3" fmla="*/ 5416051 h 5801647"/>
              <a:gd name="connsiteX4" fmla="*/ 0 w 7560000"/>
              <a:gd name="connsiteY4" fmla="*/ 0 h 5801647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16051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  <a:gd name="connsiteX0" fmla="*/ 0 w 7560000"/>
              <a:gd name="connsiteY0" fmla="*/ 0 h 5760000"/>
              <a:gd name="connsiteX1" fmla="*/ 7560000 w 7560000"/>
              <a:gd name="connsiteY1" fmla="*/ 0 h 5760000"/>
              <a:gd name="connsiteX2" fmla="*/ 7560000 w 7560000"/>
              <a:gd name="connsiteY2" fmla="*/ 5760000 h 5760000"/>
              <a:gd name="connsiteX3" fmla="*/ 226503 w 7560000"/>
              <a:gd name="connsiteY3" fmla="*/ 5472035 h 5760000"/>
              <a:gd name="connsiteX4" fmla="*/ 0 w 7560000"/>
              <a:gd name="connsiteY4" fmla="*/ 0 h 576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560000" h="5760000">
                <a:moveTo>
                  <a:pt x="0" y="0"/>
                </a:moveTo>
                <a:lnTo>
                  <a:pt x="7560000" y="0"/>
                </a:lnTo>
                <a:lnTo>
                  <a:pt x="7560000" y="5760000"/>
                </a:lnTo>
                <a:cubicBezTo>
                  <a:pt x="5040000" y="5760000"/>
                  <a:pt x="1806418" y="5635232"/>
                  <a:pt x="226503" y="5472035"/>
                </a:cubicBezTo>
                <a:cubicBezTo>
                  <a:pt x="117398" y="4014372"/>
                  <a:pt x="0" y="1920000"/>
                  <a:pt x="0" y="0"/>
                </a:cubicBezTo>
                <a:close/>
              </a:path>
            </a:pathLst>
          </a:custGeom>
          <a:gradFill>
            <a:gsLst>
              <a:gs pos="71000">
                <a:srgbClr val="6FFFB7">
                  <a:alpha val="0"/>
                </a:srgbClr>
              </a:gs>
              <a:gs pos="81000">
                <a:srgbClr val="69FFB4"/>
              </a:gs>
              <a:gs pos="12000">
                <a:srgbClr val="99FFCC">
                  <a:alpha val="0"/>
                </a:srgbClr>
              </a:gs>
              <a:gs pos="0">
                <a:srgbClr val="66FFCC">
                  <a:alpha val="0"/>
                </a:srgbClr>
              </a:gs>
              <a:gs pos="11000">
                <a:srgbClr val="66FFCC">
                  <a:alpha val="0"/>
                </a:srgbClr>
              </a:gs>
              <a:gs pos="100000">
                <a:srgbClr val="69FFB4">
                  <a:lumMod val="70000"/>
                </a:srgbClr>
              </a:gs>
            </a:gsLst>
            <a:lin ang="7200000" scaled="0"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2000" b="1">
                <a:solidFill>
                  <a:schemeClr val="tx1"/>
                </a:solidFill>
                <a:latin typeface="Bradley Hand ITC" panose="03070402050302030203" pitchFamily="66" charset="0"/>
              </a:rPr>
              <a:t>Emission</a:t>
            </a:r>
          </a:p>
        </xdr:txBody>
      </xdr:sp>
    </xdr:grpSp>
    <xdr:clientData/>
  </xdr:twoCellAnchor>
  <xdr:twoCellAnchor editAs="oneCell">
    <xdr:from>
      <xdr:col>7</xdr:col>
      <xdr:colOff>405169</xdr:colOff>
      <xdr:row>30</xdr:row>
      <xdr:rowOff>168088</xdr:rowOff>
    </xdr:from>
    <xdr:to>
      <xdr:col>9</xdr:col>
      <xdr:colOff>0</xdr:colOff>
      <xdr:row>34</xdr:row>
      <xdr:rowOff>0</xdr:rowOff>
    </xdr:to>
    <xdr:pic>
      <xdr:nvPicPr>
        <xdr:cNvPr id="48" name="Grafik 47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169" y="5916706"/>
          <a:ext cx="1141243" cy="59391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4"/>
  <sheetViews>
    <sheetView tabSelected="1" zoomScale="55" zoomScaleNormal="55" workbookViewId="0">
      <selection activeCell="C41" sqref="C41"/>
    </sheetView>
  </sheetViews>
  <sheetFormatPr baseColWidth="10" defaultColWidth="11.5546875" defaultRowHeight="14.4" x14ac:dyDescent="0.3"/>
  <cols>
    <col min="1" max="1" width="2.88671875" style="1" customWidth="1"/>
    <col min="2" max="2" width="7.109375" style="1" bestFit="1" customWidth="1"/>
    <col min="3" max="3" width="10.5546875" style="1" bestFit="1" customWidth="1"/>
    <col min="4" max="4" width="3.44140625" style="1" customWidth="1"/>
    <col min="5" max="5" width="15.5546875" style="1" bestFit="1" customWidth="1"/>
    <col min="6" max="10" width="11.5546875" style="1"/>
    <col min="11" max="11" width="5.77734375" style="1" customWidth="1"/>
    <col min="12" max="12" width="11.5546875" style="1"/>
    <col min="13" max="13" width="11.5546875" style="1" customWidth="1"/>
    <col min="14" max="14" width="16" style="1" customWidth="1"/>
    <col min="15" max="15" width="7" style="1" customWidth="1"/>
    <col min="16" max="16384" width="11.5546875" style="1"/>
  </cols>
  <sheetData>
    <row r="2" spans="2:14" x14ac:dyDescent="0.3">
      <c r="C2" s="31" t="s">
        <v>26</v>
      </c>
      <c r="D2" s="31"/>
      <c r="E2" s="31"/>
      <c r="F2" s="31"/>
      <c r="G2" s="31"/>
      <c r="H2" s="31"/>
      <c r="I2" s="31"/>
    </row>
    <row r="3" spans="2:14" x14ac:dyDescent="0.3">
      <c r="C3" s="31"/>
      <c r="D3" s="31"/>
      <c r="E3" s="31"/>
      <c r="F3" s="31"/>
      <c r="G3" s="31"/>
      <c r="H3" s="31"/>
      <c r="I3" s="31"/>
    </row>
    <row r="5" spans="2:14" x14ac:dyDescent="0.3">
      <c r="D5" s="26"/>
      <c r="E5" s="27"/>
      <c r="F5" s="27"/>
      <c r="G5" s="27"/>
      <c r="H5" s="27"/>
      <c r="I5" s="27"/>
    </row>
    <row r="6" spans="2:14" x14ac:dyDescent="0.3">
      <c r="B6" s="23" t="s">
        <v>2</v>
      </c>
      <c r="C6" s="42" t="s">
        <v>2</v>
      </c>
      <c r="D6" s="25"/>
      <c r="E6" s="6"/>
      <c r="F6" s="6"/>
      <c r="G6" s="6"/>
      <c r="H6" s="6"/>
      <c r="I6" s="6"/>
    </row>
    <row r="7" spans="2:14" x14ac:dyDescent="0.3">
      <c r="B7" s="40" t="s">
        <v>10</v>
      </c>
      <c r="C7" s="43" t="s">
        <v>9</v>
      </c>
      <c r="D7" s="34" t="s">
        <v>18</v>
      </c>
      <c r="E7" s="35" t="s">
        <v>11</v>
      </c>
      <c r="F7" s="36" t="s">
        <v>4</v>
      </c>
      <c r="G7" s="36" t="s">
        <v>6</v>
      </c>
      <c r="H7" s="36" t="s">
        <v>2</v>
      </c>
      <c r="I7" s="37" t="s">
        <v>8</v>
      </c>
    </row>
    <row r="8" spans="2:14" x14ac:dyDescent="0.3">
      <c r="B8" s="45" t="s">
        <v>5</v>
      </c>
      <c r="C8" s="46" t="s">
        <v>5</v>
      </c>
      <c r="D8" s="58" t="s">
        <v>18</v>
      </c>
      <c r="E8" s="33" t="s">
        <v>27</v>
      </c>
      <c r="F8" s="32" t="s">
        <v>5</v>
      </c>
      <c r="G8" s="32" t="s">
        <v>5</v>
      </c>
      <c r="H8" s="7"/>
      <c r="I8" s="8"/>
      <c r="L8" s="1" t="str">
        <f>IF(H8="","",H8)</f>
        <v/>
      </c>
      <c r="M8" s="1" t="str">
        <f>IF(I8="","",I8*1000)</f>
        <v/>
      </c>
      <c r="N8" s="1">
        <f>SUM(L8:M8)</f>
        <v>0</v>
      </c>
    </row>
    <row r="9" spans="2:14" x14ac:dyDescent="0.3">
      <c r="B9" s="47" t="s">
        <v>5</v>
      </c>
      <c r="C9" s="48" t="s">
        <v>5</v>
      </c>
      <c r="D9" s="59" t="s">
        <v>18</v>
      </c>
      <c r="E9" s="2" t="s">
        <v>0</v>
      </c>
      <c r="F9" s="13" t="s">
        <v>5</v>
      </c>
      <c r="G9" s="13" t="s">
        <v>5</v>
      </c>
      <c r="H9" s="7">
        <v>820000</v>
      </c>
      <c r="I9" s="8"/>
      <c r="L9" s="1">
        <f>IF(H9="","",H9)</f>
        <v>820000</v>
      </c>
      <c r="M9" s="1" t="str">
        <f>IF(I9="","",I9*1000)</f>
        <v/>
      </c>
      <c r="N9" s="1">
        <f>SUM(L9:M9)</f>
        <v>820000</v>
      </c>
    </row>
    <row r="10" spans="2:14" x14ac:dyDescent="0.3">
      <c r="B10" s="47" t="s">
        <v>5</v>
      </c>
      <c r="C10" s="48" t="s">
        <v>5</v>
      </c>
      <c r="D10" s="61" t="s">
        <v>18</v>
      </c>
      <c r="E10" s="2" t="s">
        <v>12</v>
      </c>
      <c r="F10" s="13" t="s">
        <v>5</v>
      </c>
      <c r="G10" s="13" t="s">
        <v>5</v>
      </c>
      <c r="H10" s="7"/>
      <c r="I10" s="8"/>
      <c r="L10" s="1" t="str">
        <f>IF(H10="","",H10)</f>
        <v/>
      </c>
      <c r="M10" s="1" t="str">
        <f>IF(I10="","",I10*1000)</f>
        <v/>
      </c>
      <c r="N10" s="1">
        <f t="shared" ref="N10:N17" si="0">SUM(L10:M10)</f>
        <v>0</v>
      </c>
    </row>
    <row r="11" spans="2:14" x14ac:dyDescent="0.3">
      <c r="B11" s="47">
        <v>9.4600000000000009</v>
      </c>
      <c r="C11" s="48">
        <v>9.4600000000000014E-3</v>
      </c>
      <c r="D11" s="19" t="s">
        <v>18</v>
      </c>
      <c r="E11" s="2" t="s">
        <v>17</v>
      </c>
      <c r="F11" s="7"/>
      <c r="G11" s="7"/>
      <c r="H11" s="7"/>
      <c r="I11" s="8"/>
      <c r="L11" s="1" t="str">
        <f>IF(F11="","",F11*C11)</f>
        <v/>
      </c>
      <c r="M11" s="1" t="str">
        <f>IF(G11="","",G11*B11)</f>
        <v/>
      </c>
      <c r="N11" s="1">
        <f t="shared" si="0"/>
        <v>0</v>
      </c>
    </row>
    <row r="12" spans="2:14" x14ac:dyDescent="0.3">
      <c r="B12" s="47">
        <v>9.4600000000000009</v>
      </c>
      <c r="C12" s="48">
        <v>9.4600000000000014E-3</v>
      </c>
      <c r="D12" s="19" t="s">
        <v>18</v>
      </c>
      <c r="E12" s="2" t="s">
        <v>19</v>
      </c>
      <c r="F12" s="7"/>
      <c r="G12" s="7">
        <v>24000</v>
      </c>
      <c r="H12" s="7"/>
      <c r="I12" s="8"/>
      <c r="L12" s="1" t="str">
        <f>IF(F12="","",F12*C12)</f>
        <v/>
      </c>
      <c r="M12" s="1">
        <f>IF(G12="","",G12*B12)</f>
        <v>227040.00000000003</v>
      </c>
      <c r="N12" s="1">
        <f t="shared" si="0"/>
        <v>227040.00000000003</v>
      </c>
    </row>
    <row r="13" spans="2:14" x14ac:dyDescent="0.3">
      <c r="B13" s="47">
        <v>9800</v>
      </c>
      <c r="C13" s="48">
        <v>9.8000000000000007</v>
      </c>
      <c r="D13" s="20" t="s">
        <v>18</v>
      </c>
      <c r="E13" s="2" t="s">
        <v>13</v>
      </c>
      <c r="F13" s="7">
        <v>55000</v>
      </c>
      <c r="G13" s="7"/>
      <c r="H13" s="7"/>
      <c r="I13" s="8"/>
      <c r="L13" s="1">
        <f t="shared" ref="L13:L17" si="1">IF(F13="","",F13*C13)</f>
        <v>539000</v>
      </c>
      <c r="M13" s="1" t="str">
        <f t="shared" ref="M13:M17" si="2">IF(G13="","",G13*B13)</f>
        <v/>
      </c>
      <c r="N13" s="1">
        <f t="shared" si="0"/>
        <v>539000</v>
      </c>
    </row>
    <row r="14" spans="2:14" x14ac:dyDescent="0.3">
      <c r="B14" s="47">
        <v>9800</v>
      </c>
      <c r="C14" s="48">
        <v>9.8000000000000007</v>
      </c>
      <c r="D14" s="21" t="s">
        <v>18</v>
      </c>
      <c r="E14" s="2" t="s">
        <v>14</v>
      </c>
      <c r="F14" s="7"/>
      <c r="G14" s="7"/>
      <c r="H14" s="7"/>
      <c r="I14" s="8"/>
      <c r="L14" s="1" t="str">
        <f t="shared" si="1"/>
        <v/>
      </c>
      <c r="M14" s="1" t="str">
        <f t="shared" si="2"/>
        <v/>
      </c>
      <c r="N14" s="1">
        <f t="shared" si="0"/>
        <v>0</v>
      </c>
    </row>
    <row r="15" spans="2:14" x14ac:dyDescent="0.3">
      <c r="B15" s="47">
        <v>8900</v>
      </c>
      <c r="C15" s="48">
        <v>8.9</v>
      </c>
      <c r="D15" s="22" t="s">
        <v>18</v>
      </c>
      <c r="E15" s="2" t="s">
        <v>1</v>
      </c>
      <c r="F15" s="7">
        <v>6000</v>
      </c>
      <c r="G15" s="7"/>
      <c r="H15" s="13" t="s">
        <v>5</v>
      </c>
      <c r="I15" s="14" t="s">
        <v>5</v>
      </c>
      <c r="L15" s="1">
        <f t="shared" si="1"/>
        <v>53400</v>
      </c>
      <c r="M15" s="1" t="str">
        <f t="shared" si="2"/>
        <v/>
      </c>
      <c r="N15" s="1">
        <f t="shared" si="0"/>
        <v>53400</v>
      </c>
    </row>
    <row r="16" spans="2:14" x14ac:dyDescent="0.3">
      <c r="B16" s="47">
        <v>9800</v>
      </c>
      <c r="C16" s="48">
        <v>9.8000000000000007</v>
      </c>
      <c r="D16" s="18" t="s">
        <v>18</v>
      </c>
      <c r="E16" s="4" t="s">
        <v>3</v>
      </c>
      <c r="F16" s="9">
        <v>12000</v>
      </c>
      <c r="G16" s="9"/>
      <c r="H16" s="15" t="s">
        <v>5</v>
      </c>
      <c r="I16" s="16" t="s">
        <v>5</v>
      </c>
      <c r="L16" s="1">
        <f t="shared" si="1"/>
        <v>117600.00000000001</v>
      </c>
      <c r="M16" s="1" t="str">
        <f t="shared" si="2"/>
        <v/>
      </c>
      <c r="N16" s="1">
        <f t="shared" si="0"/>
        <v>117600.00000000001</v>
      </c>
    </row>
    <row r="17" spans="2:14" x14ac:dyDescent="0.3">
      <c r="B17" s="49">
        <v>9800</v>
      </c>
      <c r="C17" s="50">
        <v>9.8000000000000007</v>
      </c>
      <c r="D17" s="18" t="s">
        <v>18</v>
      </c>
      <c r="E17" s="4" t="s">
        <v>20</v>
      </c>
      <c r="F17" s="9"/>
      <c r="G17" s="9"/>
      <c r="H17" s="15" t="s">
        <v>5</v>
      </c>
      <c r="I17" s="16" t="s">
        <v>5</v>
      </c>
      <c r="L17" s="1" t="str">
        <f t="shared" si="1"/>
        <v/>
      </c>
      <c r="M17" s="1" t="str">
        <f t="shared" si="2"/>
        <v/>
      </c>
      <c r="N17" s="1">
        <f t="shared" si="0"/>
        <v>0</v>
      </c>
    </row>
    <row r="18" spans="2:14" x14ac:dyDescent="0.3">
      <c r="B18" s="24"/>
      <c r="C18" s="24"/>
    </row>
    <row r="19" spans="2:14" x14ac:dyDescent="0.3">
      <c r="B19" s="24"/>
      <c r="C19" s="24"/>
      <c r="D19" s="6"/>
      <c r="E19" s="6"/>
      <c r="F19" s="6"/>
      <c r="G19" s="6"/>
      <c r="H19" s="6"/>
      <c r="I19" s="6"/>
    </row>
    <row r="20" spans="2:14" ht="15.6" x14ac:dyDescent="0.35">
      <c r="B20" s="41" t="s">
        <v>23</v>
      </c>
      <c r="C20" s="44" t="s">
        <v>22</v>
      </c>
      <c r="D20" s="34" t="s">
        <v>18</v>
      </c>
      <c r="E20" s="38" t="s">
        <v>11</v>
      </c>
      <c r="F20" s="36" t="s">
        <v>2</v>
      </c>
      <c r="G20" s="36" t="s">
        <v>21</v>
      </c>
      <c r="H20" s="37" t="s">
        <v>7</v>
      </c>
      <c r="I20" s="39" t="s">
        <v>25</v>
      </c>
    </row>
    <row r="21" spans="2:14" x14ac:dyDescent="0.3">
      <c r="B21" s="51">
        <v>0</v>
      </c>
      <c r="C21" s="52" t="s">
        <v>15</v>
      </c>
      <c r="D21" s="58" t="s">
        <v>18</v>
      </c>
      <c r="E21" s="33" t="s">
        <v>27</v>
      </c>
      <c r="F21" s="57">
        <f>N8</f>
        <v>0</v>
      </c>
      <c r="G21" s="57">
        <f>F21*B21/10^6</f>
        <v>0</v>
      </c>
      <c r="H21" s="10"/>
      <c r="I21" s="30" t="str">
        <f>IF(F21=0,"–",H21/F21*100)</f>
        <v>–</v>
      </c>
    </row>
    <row r="22" spans="2:14" x14ac:dyDescent="0.3">
      <c r="B22" s="53">
        <v>470</v>
      </c>
      <c r="C22" s="54" t="s">
        <v>15</v>
      </c>
      <c r="D22" s="59" t="s">
        <v>18</v>
      </c>
      <c r="E22" s="2" t="str">
        <f>E9</f>
        <v>Strom</v>
      </c>
      <c r="F22" s="57">
        <f>N9</f>
        <v>820000</v>
      </c>
      <c r="G22" s="57">
        <f>F22*B22/10^6</f>
        <v>385.4</v>
      </c>
      <c r="H22" s="10">
        <v>210000</v>
      </c>
      <c r="I22" s="30">
        <f>IF(F22=0,"–",H22/F22*100)</f>
        <v>25.609756097560975</v>
      </c>
    </row>
    <row r="23" spans="2:14" x14ac:dyDescent="0.3">
      <c r="B23" s="53">
        <v>280</v>
      </c>
      <c r="C23" s="54" t="s">
        <v>15</v>
      </c>
      <c r="D23" s="60" t="s">
        <v>18</v>
      </c>
      <c r="E23" s="2" t="str">
        <f>E10</f>
        <v>Nah/Fernwärme</v>
      </c>
      <c r="F23" s="3">
        <f>N10</f>
        <v>0</v>
      </c>
      <c r="G23" s="3">
        <f t="shared" ref="G23:G27" si="3">F23*B23/10^6</f>
        <v>0</v>
      </c>
      <c r="H23" s="10"/>
      <c r="I23" s="30" t="str">
        <f t="shared" ref="I23:I30" si="4">IF(F23=0,"–",H23/F23*100)</f>
        <v>–</v>
      </c>
    </row>
    <row r="24" spans="2:14" x14ac:dyDescent="0.3">
      <c r="B24" s="53">
        <v>201</v>
      </c>
      <c r="C24" s="54" t="s">
        <v>15</v>
      </c>
      <c r="D24" s="19" t="s">
        <v>18</v>
      </c>
      <c r="E24" s="2" t="str">
        <f>E11</f>
        <v>ErdGas</v>
      </c>
      <c r="F24" s="3">
        <f>N11</f>
        <v>0</v>
      </c>
      <c r="G24" s="3">
        <f t="shared" si="3"/>
        <v>0</v>
      </c>
      <c r="H24" s="10"/>
      <c r="I24" s="30" t="str">
        <f t="shared" si="4"/>
        <v>–</v>
      </c>
    </row>
    <row r="25" spans="2:14" x14ac:dyDescent="0.3">
      <c r="B25" s="53">
        <v>15.2</v>
      </c>
      <c r="C25" s="54" t="s">
        <v>15</v>
      </c>
      <c r="D25" s="19" t="s">
        <v>18</v>
      </c>
      <c r="E25" s="2" t="str">
        <f>E12</f>
        <v>BioGas</v>
      </c>
      <c r="F25" s="3">
        <f>N12</f>
        <v>227040.00000000003</v>
      </c>
      <c r="G25" s="3">
        <f t="shared" si="3"/>
        <v>3.4510080000000003</v>
      </c>
      <c r="H25" s="10">
        <v>45000</v>
      </c>
      <c r="I25" s="30">
        <f t="shared" si="4"/>
        <v>19.820295983086677</v>
      </c>
    </row>
    <row r="26" spans="2:14" x14ac:dyDescent="0.3">
      <c r="B26" s="53">
        <v>266</v>
      </c>
      <c r="C26" s="54" t="s">
        <v>15</v>
      </c>
      <c r="D26" s="20" t="s">
        <v>18</v>
      </c>
      <c r="E26" s="2" t="str">
        <f>E13</f>
        <v>Heizöl leicht</v>
      </c>
      <c r="F26" s="3">
        <f>N13</f>
        <v>539000</v>
      </c>
      <c r="G26" s="3">
        <f t="shared" si="3"/>
        <v>143.374</v>
      </c>
      <c r="H26" s="10">
        <v>75000</v>
      </c>
      <c r="I26" s="30">
        <f t="shared" si="4"/>
        <v>13.914656771799629</v>
      </c>
    </row>
    <row r="27" spans="2:14" x14ac:dyDescent="0.3">
      <c r="B27" s="53">
        <v>288</v>
      </c>
      <c r="C27" s="54" t="s">
        <v>15</v>
      </c>
      <c r="D27" s="21" t="s">
        <v>18</v>
      </c>
      <c r="E27" s="2" t="str">
        <f>E14</f>
        <v>Heizöl schwer</v>
      </c>
      <c r="F27" s="3">
        <f>N14</f>
        <v>0</v>
      </c>
      <c r="G27" s="3">
        <f t="shared" si="3"/>
        <v>0</v>
      </c>
      <c r="H27" s="10"/>
      <c r="I27" s="30" t="str">
        <f t="shared" si="4"/>
        <v>–</v>
      </c>
    </row>
    <row r="28" spans="2:14" x14ac:dyDescent="0.3">
      <c r="B28" s="53">
        <v>2.37</v>
      </c>
      <c r="C28" s="54" t="s">
        <v>16</v>
      </c>
      <c r="D28" s="22" t="s">
        <v>18</v>
      </c>
      <c r="E28" s="2" t="str">
        <f>E15</f>
        <v>Benzin</v>
      </c>
      <c r="F28" s="3">
        <f>N15</f>
        <v>53400</v>
      </c>
      <c r="G28" s="3">
        <f>F15*B28/1000</f>
        <v>14.22</v>
      </c>
      <c r="H28" s="10">
        <v>9500</v>
      </c>
      <c r="I28" s="30">
        <f t="shared" si="4"/>
        <v>17.790262172284642</v>
      </c>
    </row>
    <row r="29" spans="2:14" x14ac:dyDescent="0.3">
      <c r="B29" s="53">
        <v>2.65</v>
      </c>
      <c r="C29" s="54" t="s">
        <v>16</v>
      </c>
      <c r="D29" s="18" t="s">
        <v>18</v>
      </c>
      <c r="E29" s="4" t="s">
        <v>3</v>
      </c>
      <c r="F29" s="5">
        <f>N16</f>
        <v>117600.00000000001</v>
      </c>
      <c r="G29" s="5">
        <f>F16*B29/1000</f>
        <v>31.8</v>
      </c>
      <c r="H29" s="11">
        <v>22000</v>
      </c>
      <c r="I29" s="30">
        <f t="shared" si="4"/>
        <v>18.707482993197278</v>
      </c>
    </row>
    <row r="30" spans="2:14" x14ac:dyDescent="0.3">
      <c r="B30" s="55">
        <v>7</v>
      </c>
      <c r="C30" s="56" t="s">
        <v>15</v>
      </c>
      <c r="D30" s="18" t="s">
        <v>18</v>
      </c>
      <c r="E30" s="4" t="s">
        <v>20</v>
      </c>
      <c r="F30" s="5">
        <f>N17</f>
        <v>0</v>
      </c>
      <c r="G30" s="5">
        <f t="shared" ref="G30" si="5">F30*B30/10^6</f>
        <v>0</v>
      </c>
      <c r="H30" s="12"/>
      <c r="I30" s="17" t="str">
        <f t="shared" si="4"/>
        <v>–</v>
      </c>
    </row>
    <row r="31" spans="2:14" x14ac:dyDescent="0.3">
      <c r="E31" s="6"/>
      <c r="F31" s="6"/>
      <c r="G31" s="6"/>
      <c r="H31" s="6"/>
    </row>
    <row r="34" spans="4:5" x14ac:dyDescent="0.3">
      <c r="D34" s="29" t="s">
        <v>24</v>
      </c>
      <c r="E34" s="28"/>
    </row>
  </sheetData>
  <sheetProtection sheet="1" objects="1" scenarios="1"/>
  <mergeCells count="1">
    <mergeCell ref="C2:I3"/>
  </mergeCells>
  <conditionalFormatting sqref="H22:H30">
    <cfRule type="expression" dxfId="1" priority="2">
      <formula>$F22=0</formula>
    </cfRule>
  </conditionalFormatting>
  <conditionalFormatting sqref="H21">
    <cfRule type="expression" dxfId="0" priority="1">
      <formula>$F21=0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Eingabe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Brünler, P.</dc:creator>
  <cp:lastModifiedBy>Brünler, P.</cp:lastModifiedBy>
  <dcterms:created xsi:type="dcterms:W3CDTF">2022-03-22T18:02:19Z</dcterms:created>
  <dcterms:modified xsi:type="dcterms:W3CDTF">2023-03-28T10:09:19Z</dcterms:modified>
</cp:coreProperties>
</file>