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Daten\31_Transformation-Nachhaltigkeit\02_events\2022\220407 - energie.kosten.zaehmen\"/>
    </mc:Choice>
  </mc:AlternateContent>
  <bookViews>
    <workbookView xWindow="0" yWindow="0" windowWidth="20505" windowHeight="9165"/>
  </bookViews>
  <sheets>
    <sheet name="Eingabe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" i="6" l="1"/>
  <c r="O13" i="6"/>
  <c r="O14" i="6"/>
  <c r="O11" i="6"/>
  <c r="N12" i="6"/>
  <c r="N13" i="6"/>
  <c r="N14" i="6"/>
  <c r="N11" i="6"/>
  <c r="L8" i="6" l="1"/>
  <c r="M8" i="6"/>
  <c r="M9" i="6"/>
  <c r="M10" i="6"/>
  <c r="M11" i="6"/>
  <c r="P8" i="6" l="1"/>
  <c r="F21" i="6" s="1"/>
  <c r="I21" i="6" s="1"/>
  <c r="G29" i="6"/>
  <c r="G28" i="6"/>
  <c r="E28" i="6"/>
  <c r="E27" i="6"/>
  <c r="E26" i="6"/>
  <c r="E25" i="6"/>
  <c r="E24" i="6"/>
  <c r="E23" i="6"/>
  <c r="E22" i="6"/>
  <c r="M17" i="6"/>
  <c r="L17" i="6"/>
  <c r="M16" i="6"/>
  <c r="L16" i="6"/>
  <c r="M15" i="6"/>
  <c r="L15" i="6"/>
  <c r="M14" i="6"/>
  <c r="L14" i="6"/>
  <c r="M13" i="6"/>
  <c r="L13" i="6"/>
  <c r="M12" i="6"/>
  <c r="L12" i="6"/>
  <c r="L11" i="6"/>
  <c r="P11" i="6" s="1"/>
  <c r="L10" i="6"/>
  <c r="P10" i="6" s="1"/>
  <c r="L9" i="6"/>
  <c r="P9" i="6" s="1"/>
  <c r="P14" i="6" l="1"/>
  <c r="F27" i="6" s="1"/>
  <c r="P17" i="6"/>
  <c r="F30" i="6" s="1"/>
  <c r="P16" i="6"/>
  <c r="F29" i="6" s="1"/>
  <c r="I29" i="6" s="1"/>
  <c r="P15" i="6"/>
  <c r="P13" i="6"/>
  <c r="F26" i="6" s="1"/>
  <c r="G26" i="6" s="1"/>
  <c r="P12" i="6"/>
  <c r="F25" i="6" s="1"/>
  <c r="G21" i="6"/>
  <c r="F22" i="6"/>
  <c r="I22" i="6" s="1"/>
  <c r="F23" i="6"/>
  <c r="I23" i="6" s="1"/>
  <c r="F28" i="6"/>
  <c r="I28" i="6" s="1"/>
  <c r="F24" i="6"/>
  <c r="I27" i="6" l="1"/>
  <c r="G27" i="6"/>
  <c r="I26" i="6"/>
  <c r="G22" i="6"/>
  <c r="G23" i="6"/>
  <c r="G25" i="6"/>
  <c r="I25" i="6"/>
  <c r="I24" i="6"/>
  <c r="G24" i="6"/>
  <c r="I30" i="6"/>
  <c r="G30" i="6"/>
</calcChain>
</file>

<file path=xl/sharedStrings.xml><?xml version="1.0" encoding="utf-8"?>
<sst xmlns="http://schemas.openxmlformats.org/spreadsheetml/2006/main" count="81" uniqueCount="28">
  <si>
    <t>Strom</t>
  </si>
  <si>
    <t>Benzin</t>
  </si>
  <si>
    <t>kWh</t>
  </si>
  <si>
    <t>Diesel</t>
  </si>
  <si>
    <t>Liter</t>
  </si>
  <si>
    <t>–</t>
  </si>
  <si>
    <t>m³</t>
  </si>
  <si>
    <t>€</t>
  </si>
  <si>
    <t>MWh</t>
  </si>
  <si>
    <t>pro l</t>
  </si>
  <si>
    <t>pro m³</t>
  </si>
  <si>
    <t>Energieträger</t>
  </si>
  <si>
    <t>Nah/Fernwärme</t>
  </si>
  <si>
    <t>Heizöl leicht</t>
  </si>
  <si>
    <t>Heizöl schwer</t>
  </si>
  <si>
    <t>g / kWh</t>
  </si>
  <si>
    <t>kg / l</t>
  </si>
  <si>
    <t>ErdGas</t>
  </si>
  <si>
    <t>¢</t>
  </si>
  <si>
    <t>BioGas</t>
  </si>
  <si>
    <t>BioTreibstoff</t>
  </si>
  <si>
    <r>
      <t>t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</si>
  <si>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r>
      <t>CO</t>
    </r>
    <r>
      <rPr>
        <vertAlign val="subscript"/>
        <sz val="11"/>
        <color theme="0" tint="-0.34998626667073579"/>
        <rFont val="Calibri"/>
        <family val="2"/>
        <scheme val="minor"/>
      </rPr>
      <t>2</t>
    </r>
    <r>
      <rPr>
        <sz val="11"/>
        <color theme="0" tint="-0.34998626667073579"/>
        <rFont val="Calibri"/>
        <family val="2"/>
        <scheme val="minor"/>
      </rPr>
      <t>-Faktor</t>
    </r>
  </si>
  <si>
    <t>Menge</t>
  </si>
  <si>
    <t xml:space="preserve">Eingabefeld: </t>
  </si>
  <si>
    <t>≈ ct / kWh</t>
  </si>
  <si>
    <t>Um- und gleich-Rechner: Energiebverbrauch nach Energieträgern</t>
  </si>
  <si>
    <t>Ökostrom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</si>
</sst>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theme="1"/>
      <name val="Wingdings 2"/>
      <family val="1"/>
      <charset val="2"/>
    </font>
    <font>
      <sz val="11"/>
      <color theme="7"/>
      <name val="Wingdings 2"/>
      <family val="1"/>
      <charset val="2"/>
    </font>
    <font>
      <sz val="11"/>
      <color theme="8"/>
      <name val="Wingdings 2"/>
      <family val="1"/>
      <charset val="2"/>
    </font>
    <font>
      <sz val="11"/>
      <color theme="5"/>
      <name val="Wingdings 2"/>
      <family val="1"/>
      <charset val="2"/>
    </font>
    <font>
      <sz val="11"/>
      <color rgb="FFFF0000"/>
      <name val="Wingdings 2"/>
      <family val="1"/>
      <charset val="2"/>
    </font>
    <font>
      <sz val="11"/>
      <color rgb="FFC00000"/>
      <name val="Wingdings 2"/>
      <family val="1"/>
      <charset val="2"/>
    </font>
    <font>
      <sz val="11"/>
      <color rgb="FF800000"/>
      <name val="Wingdings 2"/>
      <family val="1"/>
      <charset val="2"/>
    </font>
    <font>
      <sz val="11"/>
      <color theme="8" tint="-0.499984740745262"/>
      <name val="Wingdings 2"/>
      <family val="1"/>
      <charset val="2"/>
    </font>
    <font>
      <b/>
      <vertAlign val="subscript"/>
      <sz val="11"/>
      <color theme="1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vertAlign val="subscript"/>
      <sz val="11"/>
      <color theme="0" tint="-0.34998626667073579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C8F000"/>
      <name val="Wingdings 2"/>
      <family val="1"/>
      <charset val="2"/>
    </font>
    <font>
      <sz val="11"/>
      <color rgb="FFED7D31"/>
      <name val="Wingdings 2"/>
      <family val="1"/>
      <charset val="2"/>
    </font>
    <font>
      <sz val="11"/>
      <color rgb="FF4472C4"/>
      <name val="Wingdings 2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 style="thin">
        <color theme="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1"/>
      </bottom>
      <diagonal/>
    </border>
    <border>
      <left style="thin">
        <color theme="0" tint="-0.34998626667073579"/>
      </left>
      <right/>
      <top/>
      <bottom style="thin">
        <color theme="1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34998626667073579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0" xfId="0" applyFill="1"/>
    <xf numFmtId="0" fontId="0" fillId="2" borderId="3" xfId="0" applyFill="1" applyBorder="1"/>
    <xf numFmtId="3" fontId="0" fillId="2" borderId="4" xfId="0" applyNumberFormat="1" applyFill="1" applyBorder="1"/>
    <xf numFmtId="0" fontId="0" fillId="2" borderId="6" xfId="0" applyFill="1" applyBorder="1"/>
    <xf numFmtId="3" fontId="0" fillId="2" borderId="7" xfId="0" applyNumberFormat="1" applyFill="1" applyBorder="1"/>
    <xf numFmtId="0" fontId="0" fillId="2" borderId="0" xfId="0" applyFill="1" applyBorder="1"/>
    <xf numFmtId="3" fontId="0" fillId="2" borderId="4" xfId="0" applyNumberForma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3" fontId="0" fillId="2" borderId="7" xfId="0" applyNumberForma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0" fillId="2" borderId="0" xfId="0" applyFill="1" applyBorder="1" applyAlignment="1">
      <alignment horizontal="center"/>
    </xf>
    <xf numFmtId="0" fontId="1" fillId="2" borderId="0" xfId="0" applyFont="1" applyFill="1" applyBorder="1" applyAlignment="1">
      <alignment horizontal="centerContinuous"/>
    </xf>
    <xf numFmtId="0" fontId="0" fillId="2" borderId="0" xfId="0" applyFill="1" applyBorder="1" applyAlignment="1">
      <alignment horizontal="centerContinuous"/>
    </xf>
    <xf numFmtId="0" fontId="0" fillId="3" borderId="4" xfId="0" applyFill="1" applyBorder="1" applyAlignment="1">
      <alignment horizontal="center"/>
    </xf>
    <xf numFmtId="0" fontId="0" fillId="2" borderId="0" xfId="0" applyFill="1" applyAlignment="1">
      <alignment horizontal="right" indent="1"/>
    </xf>
    <xf numFmtId="2" fontId="2" fillId="2" borderId="5" xfId="0" applyNumberFormat="1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9" xfId="0" applyFont="1" applyFill="1" applyBorder="1"/>
    <xf numFmtId="0" fontId="1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right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right"/>
    </xf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0" xfId="0" applyFont="1" applyFill="1" applyBorder="1"/>
    <xf numFmtId="3" fontId="0" fillId="2" borderId="4" xfId="0" applyNumberFormat="1" applyFont="1" applyFill="1" applyBorder="1" applyAlignment="1">
      <alignment horizontal="right"/>
    </xf>
    <xf numFmtId="0" fontId="15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3" fontId="0" fillId="3" borderId="4" xfId="0" applyNumberFormat="1" applyFill="1" applyBorder="1" applyAlignment="1" applyProtection="1">
      <alignment horizontal="center"/>
      <protection locked="0"/>
    </xf>
    <xf numFmtId="3" fontId="0" fillId="3" borderId="7" xfId="0" applyNumberFormat="1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3" fontId="0" fillId="3" borderId="5" xfId="0" applyNumberFormat="1" applyFill="1" applyBorder="1" applyProtection="1">
      <protection locked="0"/>
    </xf>
    <xf numFmtId="3" fontId="0" fillId="3" borderId="8" xfId="0" applyNumberFormat="1" applyFill="1" applyBorder="1" applyProtection="1">
      <protection locked="0"/>
    </xf>
    <xf numFmtId="3" fontId="0" fillId="3" borderId="7" xfId="0" applyNumberFormat="1" applyFill="1" applyBorder="1" applyProtection="1">
      <protection locked="0"/>
    </xf>
    <xf numFmtId="0" fontId="14" fillId="2" borderId="0" xfId="0" applyFont="1" applyFill="1" applyAlignment="1">
      <alignment horizontal="center" vertical="center"/>
    </xf>
    <xf numFmtId="0" fontId="17" fillId="2" borderId="6" xfId="0" applyFont="1" applyFill="1" applyBorder="1" applyAlignment="1">
      <alignment horizontal="center"/>
    </xf>
  </cellXfs>
  <cellStyles count="1">
    <cellStyle name="Standard" xfId="0" builtinId="0"/>
  </cellStyles>
  <dxfs count="2"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colors>
    <mruColors>
      <color rgb="FF4472C4"/>
      <color rgb="FF800000"/>
      <color rgb="FFED7D31"/>
      <color rgb="FFC8F000"/>
      <color rgb="FFD5FF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chemeClr val="accent4"/>
            </a:solidFill>
          </c:spPr>
          <c:dPt>
            <c:idx val="0"/>
            <c:bubble3D val="0"/>
            <c:spPr>
              <a:solidFill>
                <a:srgbClr val="C8F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D13-4136-BCD9-4CAD030D559B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D13-4136-BCD9-4CAD030D559B}"/>
              </c:ext>
            </c:extLst>
          </c:dPt>
          <c:dPt>
            <c:idx val="2"/>
            <c:bubble3D val="0"/>
            <c:spPr>
              <a:solidFill>
                <a:srgbClr val="ED7D3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D13-4136-BCD9-4CAD030D559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D13-4136-BCD9-4CAD030D559B}"/>
              </c:ext>
            </c:extLst>
          </c:dPt>
          <c:dPt>
            <c:idx val="4"/>
            <c:bubble3D val="0"/>
            <c:spPr>
              <a:pattFill prst="dkUpDiag">
                <a:fgClr>
                  <a:srgbClr val="FF000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D13-4136-BCD9-4CAD030D559B}"/>
              </c:ext>
            </c:extLst>
          </c:dPt>
          <c:dPt>
            <c:idx val="5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D13-4136-BCD9-4CAD030D559B}"/>
              </c:ext>
            </c:extLst>
          </c:dPt>
          <c:dPt>
            <c:idx val="6"/>
            <c:bubble3D val="0"/>
            <c:spPr>
              <a:solidFill>
                <a:srgbClr val="8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D13-4136-BCD9-4CAD030D559B}"/>
              </c:ext>
            </c:extLst>
          </c:dPt>
          <c:dPt>
            <c:idx val="7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D13-4136-BCD9-4CAD030D559B}"/>
              </c:ext>
            </c:extLst>
          </c:dPt>
          <c:dPt>
            <c:idx val="8"/>
            <c:bubble3D val="0"/>
            <c:spPr>
              <a:solidFill>
                <a:srgbClr val="4472C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D13-4136-BCD9-4CAD030D559B}"/>
              </c:ext>
            </c:extLst>
          </c:dPt>
          <c:dPt>
            <c:idx val="9"/>
            <c:bubble3D val="0"/>
            <c:spPr>
              <a:pattFill prst="dkUpDiag">
                <a:fgClr>
                  <a:srgbClr val="4472C4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E78B-46E1-9F51-105D68C4F813}"/>
              </c:ext>
            </c:extLst>
          </c:dPt>
          <c:cat>
            <c:strRef>
              <c:f>Eingabe!$E$21:$E$30</c:f>
              <c:strCache>
                <c:ptCount val="10"/>
                <c:pt idx="0">
                  <c:v>Ökostrom</c:v>
                </c:pt>
                <c:pt idx="1">
                  <c:v>Strom</c:v>
                </c:pt>
                <c:pt idx="2">
                  <c:v>Nah/Fernwärme</c:v>
                </c:pt>
                <c:pt idx="3">
                  <c:v>ErdGas</c:v>
                </c:pt>
                <c:pt idx="4">
                  <c:v>BioGas</c:v>
                </c:pt>
                <c:pt idx="5">
                  <c:v>Heizöl leicht</c:v>
                </c:pt>
                <c:pt idx="6">
                  <c:v>Heizöl schwer</c:v>
                </c:pt>
                <c:pt idx="7">
                  <c:v>Benzin</c:v>
                </c:pt>
                <c:pt idx="8">
                  <c:v>Diesel</c:v>
                </c:pt>
                <c:pt idx="9">
                  <c:v>BioTreibstoff</c:v>
                </c:pt>
              </c:strCache>
            </c:strRef>
          </c:cat>
          <c:val>
            <c:numRef>
              <c:f>Eingabe!$F$21:$F$30</c:f>
              <c:numCache>
                <c:formatCode>#,##0</c:formatCode>
                <c:ptCount val="10"/>
                <c:pt idx="0">
                  <c:v>0</c:v>
                </c:pt>
                <c:pt idx="1">
                  <c:v>820000</c:v>
                </c:pt>
                <c:pt idx="2">
                  <c:v>0</c:v>
                </c:pt>
                <c:pt idx="3">
                  <c:v>0</c:v>
                </c:pt>
                <c:pt idx="4">
                  <c:v>225148.00000000003</c:v>
                </c:pt>
                <c:pt idx="5">
                  <c:v>227360.00000000003</c:v>
                </c:pt>
                <c:pt idx="6">
                  <c:v>0</c:v>
                </c:pt>
                <c:pt idx="7">
                  <c:v>54290</c:v>
                </c:pt>
                <c:pt idx="8">
                  <c:v>119560.00000000001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D13-4136-BCD9-4CAD030D5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9067416397315158"/>
          <c:w val="1"/>
          <c:h val="9.5660241027380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chemeClr val="accent4"/>
            </a:solidFill>
          </c:spPr>
          <c:dPt>
            <c:idx val="0"/>
            <c:bubble3D val="0"/>
            <c:spPr>
              <a:solidFill>
                <a:srgbClr val="C8F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B05-44CE-9D52-E8207F679152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B05-44CE-9D52-E8207F679152}"/>
              </c:ext>
            </c:extLst>
          </c:dPt>
          <c:dPt>
            <c:idx val="2"/>
            <c:bubble3D val="0"/>
            <c:spPr>
              <a:solidFill>
                <a:srgbClr val="ED7D3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B05-44CE-9D52-E8207F67915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B05-44CE-9D52-E8207F679152}"/>
              </c:ext>
            </c:extLst>
          </c:dPt>
          <c:dPt>
            <c:idx val="4"/>
            <c:bubble3D val="0"/>
            <c:spPr>
              <a:pattFill prst="dkUpDiag">
                <a:fgClr>
                  <a:srgbClr val="FF0000"/>
                </a:fgClr>
                <a:bgClr>
                  <a:schemeClr val="bg2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B05-44CE-9D52-E8207F679152}"/>
              </c:ext>
            </c:extLst>
          </c:dPt>
          <c:dPt>
            <c:idx val="5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B05-44CE-9D52-E8207F679152}"/>
              </c:ext>
            </c:extLst>
          </c:dPt>
          <c:dPt>
            <c:idx val="6"/>
            <c:bubble3D val="0"/>
            <c:spPr>
              <a:solidFill>
                <a:srgbClr val="8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B05-44CE-9D52-E8207F679152}"/>
              </c:ext>
            </c:extLst>
          </c:dPt>
          <c:dPt>
            <c:idx val="7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B05-44CE-9D52-E8207F679152}"/>
              </c:ext>
            </c:extLst>
          </c:dPt>
          <c:dPt>
            <c:idx val="8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5B05-44CE-9D52-E8207F679152}"/>
              </c:ext>
            </c:extLst>
          </c:dPt>
          <c:dPt>
            <c:idx val="9"/>
            <c:bubble3D val="0"/>
            <c:spPr>
              <a:pattFill prst="dkUpDiag">
                <a:fgClr>
                  <a:schemeClr val="accent5"/>
                </a:fgClr>
                <a:bgClr>
                  <a:schemeClr val="bg2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764A-46C2-88A1-9D4E19D7B083}"/>
              </c:ext>
            </c:extLst>
          </c:dPt>
          <c:cat>
            <c:strRef>
              <c:f>Eingabe!$E$21:$E$30</c:f>
              <c:strCache>
                <c:ptCount val="10"/>
                <c:pt idx="0">
                  <c:v>Ökostrom</c:v>
                </c:pt>
                <c:pt idx="1">
                  <c:v>Strom</c:v>
                </c:pt>
                <c:pt idx="2">
                  <c:v>Nah/Fernwärme</c:v>
                </c:pt>
                <c:pt idx="3">
                  <c:v>ErdGas</c:v>
                </c:pt>
                <c:pt idx="4">
                  <c:v>BioGas</c:v>
                </c:pt>
                <c:pt idx="5">
                  <c:v>Heizöl leicht</c:v>
                </c:pt>
                <c:pt idx="6">
                  <c:v>Heizöl schwer</c:v>
                </c:pt>
                <c:pt idx="7">
                  <c:v>Benzin</c:v>
                </c:pt>
                <c:pt idx="8">
                  <c:v>Diesel</c:v>
                </c:pt>
                <c:pt idx="9">
                  <c:v>BioTreibstoff</c:v>
                </c:pt>
              </c:strCache>
            </c:strRef>
          </c:cat>
          <c:val>
            <c:numRef>
              <c:f>Eingabe!$F$21:$F$30</c:f>
              <c:numCache>
                <c:formatCode>#,##0</c:formatCode>
                <c:ptCount val="10"/>
                <c:pt idx="0">
                  <c:v>0</c:v>
                </c:pt>
                <c:pt idx="1">
                  <c:v>820000</c:v>
                </c:pt>
                <c:pt idx="2">
                  <c:v>0</c:v>
                </c:pt>
                <c:pt idx="3">
                  <c:v>0</c:v>
                </c:pt>
                <c:pt idx="4">
                  <c:v>225148.00000000003</c:v>
                </c:pt>
                <c:pt idx="5">
                  <c:v>227360.00000000003</c:v>
                </c:pt>
                <c:pt idx="6">
                  <c:v>0</c:v>
                </c:pt>
                <c:pt idx="7">
                  <c:v>54290</c:v>
                </c:pt>
                <c:pt idx="8">
                  <c:v>119560.00000000001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B05-44CE-9D52-E8207F679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2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C8F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8F1-4447-AF7A-A494E061C57D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8F1-4447-AF7A-A494E061C57D}"/>
              </c:ext>
            </c:extLst>
          </c:dPt>
          <c:dPt>
            <c:idx val="2"/>
            <c:bubble3D val="0"/>
            <c:spPr>
              <a:solidFill>
                <a:srgbClr val="ED7D3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8F1-4447-AF7A-A494E061C57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8F1-4447-AF7A-A494E061C57D}"/>
              </c:ext>
            </c:extLst>
          </c:dPt>
          <c:dPt>
            <c:idx val="4"/>
            <c:bubble3D val="0"/>
            <c:spPr>
              <a:pattFill prst="dkUpDiag">
                <a:fgClr>
                  <a:srgbClr val="FF0000"/>
                </a:fgClr>
                <a:bgClr>
                  <a:schemeClr val="bg2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8F1-4447-AF7A-A494E061C57D}"/>
              </c:ext>
            </c:extLst>
          </c:dPt>
          <c:dPt>
            <c:idx val="5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8F1-4447-AF7A-A494E061C57D}"/>
              </c:ext>
            </c:extLst>
          </c:dPt>
          <c:dPt>
            <c:idx val="6"/>
            <c:bubble3D val="0"/>
            <c:spPr>
              <a:solidFill>
                <a:srgbClr val="8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8F1-4447-AF7A-A494E061C57D}"/>
              </c:ext>
            </c:extLst>
          </c:dPt>
          <c:dPt>
            <c:idx val="7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8F1-4447-AF7A-A494E061C57D}"/>
              </c:ext>
            </c:extLst>
          </c:dPt>
          <c:dPt>
            <c:idx val="8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88F1-4447-AF7A-A494E061C57D}"/>
              </c:ext>
            </c:extLst>
          </c:dPt>
          <c:dPt>
            <c:idx val="9"/>
            <c:bubble3D val="0"/>
            <c:spPr>
              <a:pattFill prst="dkUpDiag">
                <a:fgClr>
                  <a:schemeClr val="accent5"/>
                </a:fgClr>
                <a:bgClr>
                  <a:schemeClr val="bg2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AA09-44F4-B5CC-ACD30B4F2FA0}"/>
              </c:ext>
            </c:extLst>
          </c:dPt>
          <c:cat>
            <c:strRef>
              <c:f>Eingabe!$E$21:$E$30</c:f>
              <c:strCache>
                <c:ptCount val="10"/>
                <c:pt idx="0">
                  <c:v>Ökostrom</c:v>
                </c:pt>
                <c:pt idx="1">
                  <c:v>Strom</c:v>
                </c:pt>
                <c:pt idx="2">
                  <c:v>Nah/Fernwärme</c:v>
                </c:pt>
                <c:pt idx="3">
                  <c:v>ErdGas</c:v>
                </c:pt>
                <c:pt idx="4">
                  <c:v>BioGas</c:v>
                </c:pt>
                <c:pt idx="5">
                  <c:v>Heizöl leicht</c:v>
                </c:pt>
                <c:pt idx="6">
                  <c:v>Heizöl schwer</c:v>
                </c:pt>
                <c:pt idx="7">
                  <c:v>Benzin</c:v>
                </c:pt>
                <c:pt idx="8">
                  <c:v>Diesel</c:v>
                </c:pt>
                <c:pt idx="9">
                  <c:v>BioTreibstoff</c:v>
                </c:pt>
              </c:strCache>
            </c:strRef>
          </c:cat>
          <c:val>
            <c:numRef>
              <c:f>Eingabe!$G$21:$G$30</c:f>
              <c:numCache>
                <c:formatCode>#,##0</c:formatCode>
                <c:ptCount val="10"/>
                <c:pt idx="0">
                  <c:v>0</c:v>
                </c:pt>
                <c:pt idx="1">
                  <c:v>385.4</c:v>
                </c:pt>
                <c:pt idx="2">
                  <c:v>0</c:v>
                </c:pt>
                <c:pt idx="3">
                  <c:v>0</c:v>
                </c:pt>
                <c:pt idx="4">
                  <c:v>3.4222496000000002</c:v>
                </c:pt>
                <c:pt idx="5">
                  <c:v>60.477760000000011</c:v>
                </c:pt>
                <c:pt idx="6">
                  <c:v>0</c:v>
                </c:pt>
                <c:pt idx="7">
                  <c:v>14.457000000000001</c:v>
                </c:pt>
                <c:pt idx="8">
                  <c:v>32.33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8F1-4447-AF7A-A494E061C5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2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C8F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9A7-40FC-8481-2CA8A9D464E1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9A7-40FC-8481-2CA8A9D464E1}"/>
              </c:ext>
            </c:extLst>
          </c:dPt>
          <c:dPt>
            <c:idx val="2"/>
            <c:bubble3D val="0"/>
            <c:spPr>
              <a:solidFill>
                <a:srgbClr val="ED7D3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9A7-40FC-8481-2CA8A9D464E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9A7-40FC-8481-2CA8A9D464E1}"/>
              </c:ext>
            </c:extLst>
          </c:dPt>
          <c:dPt>
            <c:idx val="4"/>
            <c:bubble3D val="0"/>
            <c:spPr>
              <a:pattFill prst="dkUpDiag">
                <a:fgClr>
                  <a:srgbClr val="FF0000"/>
                </a:fgClr>
                <a:bgClr>
                  <a:schemeClr val="bg2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9A7-40FC-8481-2CA8A9D464E1}"/>
              </c:ext>
            </c:extLst>
          </c:dPt>
          <c:dPt>
            <c:idx val="5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9A7-40FC-8481-2CA8A9D464E1}"/>
              </c:ext>
            </c:extLst>
          </c:dPt>
          <c:dPt>
            <c:idx val="6"/>
            <c:bubble3D val="0"/>
            <c:spPr>
              <a:solidFill>
                <a:srgbClr val="8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9A7-40FC-8481-2CA8A9D464E1}"/>
              </c:ext>
            </c:extLst>
          </c:dPt>
          <c:dPt>
            <c:idx val="7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9A7-40FC-8481-2CA8A9D464E1}"/>
              </c:ext>
            </c:extLst>
          </c:dPt>
          <c:dPt>
            <c:idx val="8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E9A7-40FC-8481-2CA8A9D464E1}"/>
              </c:ext>
            </c:extLst>
          </c:dPt>
          <c:dPt>
            <c:idx val="9"/>
            <c:bubble3D val="0"/>
            <c:spPr>
              <a:pattFill prst="dkUpDiag">
                <a:fgClr>
                  <a:schemeClr val="accent5"/>
                </a:fgClr>
                <a:bgClr>
                  <a:schemeClr val="bg2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BB97-4B82-B5A4-1417D2395C28}"/>
              </c:ext>
            </c:extLst>
          </c:dPt>
          <c:cat>
            <c:strRef>
              <c:f>Eingabe!$E$21:$E$30</c:f>
              <c:strCache>
                <c:ptCount val="10"/>
                <c:pt idx="0">
                  <c:v>Ökostrom</c:v>
                </c:pt>
                <c:pt idx="1">
                  <c:v>Strom</c:v>
                </c:pt>
                <c:pt idx="2">
                  <c:v>Nah/Fernwärme</c:v>
                </c:pt>
                <c:pt idx="3">
                  <c:v>ErdGas</c:v>
                </c:pt>
                <c:pt idx="4">
                  <c:v>BioGas</c:v>
                </c:pt>
                <c:pt idx="5">
                  <c:v>Heizöl leicht</c:v>
                </c:pt>
                <c:pt idx="6">
                  <c:v>Heizöl schwer</c:v>
                </c:pt>
                <c:pt idx="7">
                  <c:v>Benzin</c:v>
                </c:pt>
                <c:pt idx="8">
                  <c:v>Diesel</c:v>
                </c:pt>
                <c:pt idx="9">
                  <c:v>BioTreibstoff</c:v>
                </c:pt>
              </c:strCache>
            </c:strRef>
          </c:cat>
          <c:val>
            <c:numRef>
              <c:f>Eingabe!$H$21:$H$30</c:f>
              <c:numCache>
                <c:formatCode>#,##0</c:formatCode>
                <c:ptCount val="10"/>
                <c:pt idx="1">
                  <c:v>205000</c:v>
                </c:pt>
                <c:pt idx="4">
                  <c:v>41000</c:v>
                </c:pt>
                <c:pt idx="5">
                  <c:v>75000</c:v>
                </c:pt>
                <c:pt idx="7">
                  <c:v>10080</c:v>
                </c:pt>
                <c:pt idx="8">
                  <c:v>24200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9A7-40FC-8481-2CA8A9D46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2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0</xdr:rowOff>
    </xdr:from>
    <xdr:to>
      <xdr:col>17</xdr:col>
      <xdr:colOff>0</xdr:colOff>
      <xdr:row>31</xdr:row>
      <xdr:rowOff>0</xdr:rowOff>
    </xdr:to>
    <xdr:graphicFrame macro="">
      <xdr:nvGraphicFramePr>
        <xdr:cNvPr id="49" name="Diagramm 4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0</xdr:row>
      <xdr:rowOff>2</xdr:rowOff>
    </xdr:from>
    <xdr:to>
      <xdr:col>17</xdr:col>
      <xdr:colOff>0</xdr:colOff>
      <xdr:row>27</xdr:row>
      <xdr:rowOff>1</xdr:rowOff>
    </xdr:to>
    <xdr:sp macro="" textlink="">
      <xdr:nvSpPr>
        <xdr:cNvPr id="3" name="Rechteck 2"/>
        <xdr:cNvSpPr/>
      </xdr:nvSpPr>
      <xdr:spPr>
        <a:xfrm>
          <a:off x="6496050" y="2"/>
          <a:ext cx="3552825" cy="5181599"/>
        </a:xfrm>
        <a:prstGeom prst="rect">
          <a:avLst/>
        </a:prstGeom>
        <a:solidFill>
          <a:schemeClr val="bg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</xdr:col>
      <xdr:colOff>23446</xdr:colOff>
      <xdr:row>10</xdr:row>
      <xdr:rowOff>182136</xdr:rowOff>
    </xdr:from>
    <xdr:to>
      <xdr:col>3</xdr:col>
      <xdr:colOff>205154</xdr:colOff>
      <xdr:row>12</xdr:row>
      <xdr:rowOff>8363</xdr:rowOff>
    </xdr:to>
    <xdr:grpSp>
      <xdr:nvGrpSpPr>
        <xdr:cNvPr id="4" name="Gruppieren 3"/>
        <xdr:cNvGrpSpPr/>
      </xdr:nvGrpSpPr>
      <xdr:grpSpPr>
        <a:xfrm>
          <a:off x="1401770" y="2087136"/>
          <a:ext cx="181708" cy="207227"/>
          <a:chOff x="3048002" y="2095500"/>
          <a:chExt cx="5714998" cy="952500"/>
        </a:xfrm>
      </xdr:grpSpPr>
      <xdr:cxnSp macro="">
        <xdr:nvCxnSpPr>
          <xdr:cNvPr id="5" name="Gerader Verbinder 4"/>
          <xdr:cNvCxnSpPr/>
        </xdr:nvCxnSpPr>
        <xdr:spPr>
          <a:xfrm flipH="1">
            <a:off x="3048002" y="2095500"/>
            <a:ext cx="952498" cy="952500"/>
          </a:xfrm>
          <a:prstGeom prst="line">
            <a:avLst/>
          </a:prstGeom>
          <a:ln w="12700">
            <a:solidFill>
              <a:schemeClr val="bg2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Gerader Verbinder 5"/>
          <xdr:cNvCxnSpPr/>
        </xdr:nvCxnSpPr>
        <xdr:spPr>
          <a:xfrm flipH="1">
            <a:off x="4000502" y="2095500"/>
            <a:ext cx="952498" cy="952500"/>
          </a:xfrm>
          <a:prstGeom prst="line">
            <a:avLst/>
          </a:prstGeom>
          <a:ln w="12700">
            <a:solidFill>
              <a:schemeClr val="bg2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Gerader Verbinder 6"/>
          <xdr:cNvCxnSpPr/>
        </xdr:nvCxnSpPr>
        <xdr:spPr>
          <a:xfrm flipH="1">
            <a:off x="4953002" y="2095500"/>
            <a:ext cx="952498" cy="952500"/>
          </a:xfrm>
          <a:prstGeom prst="line">
            <a:avLst/>
          </a:prstGeom>
          <a:ln w="12700">
            <a:solidFill>
              <a:schemeClr val="bg2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Gerader Verbinder 7"/>
          <xdr:cNvCxnSpPr/>
        </xdr:nvCxnSpPr>
        <xdr:spPr>
          <a:xfrm flipH="1">
            <a:off x="5905501" y="2095500"/>
            <a:ext cx="952499" cy="952500"/>
          </a:xfrm>
          <a:prstGeom prst="line">
            <a:avLst/>
          </a:prstGeom>
          <a:ln w="12700">
            <a:solidFill>
              <a:schemeClr val="bg2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Gerader Verbinder 8"/>
          <xdr:cNvCxnSpPr/>
        </xdr:nvCxnSpPr>
        <xdr:spPr>
          <a:xfrm flipH="1">
            <a:off x="6858002" y="2095500"/>
            <a:ext cx="952498" cy="952500"/>
          </a:xfrm>
          <a:prstGeom prst="line">
            <a:avLst/>
          </a:prstGeom>
          <a:ln w="12700">
            <a:solidFill>
              <a:schemeClr val="bg2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Gerader Verbinder 9"/>
          <xdr:cNvCxnSpPr/>
        </xdr:nvCxnSpPr>
        <xdr:spPr>
          <a:xfrm flipH="1">
            <a:off x="7810502" y="2095500"/>
            <a:ext cx="952498" cy="952500"/>
          </a:xfrm>
          <a:prstGeom prst="line">
            <a:avLst/>
          </a:prstGeom>
          <a:ln w="12700">
            <a:solidFill>
              <a:schemeClr val="bg2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6005</xdr:colOff>
      <xdr:row>23</xdr:row>
      <xdr:rowOff>29736</xdr:rowOff>
    </xdr:from>
    <xdr:to>
      <xdr:col>3</xdr:col>
      <xdr:colOff>197005</xdr:colOff>
      <xdr:row>23</xdr:row>
      <xdr:rowOff>151424</xdr:rowOff>
    </xdr:to>
    <xdr:grpSp>
      <xdr:nvGrpSpPr>
        <xdr:cNvPr id="11" name="Gruppieren 10"/>
        <xdr:cNvGrpSpPr/>
      </xdr:nvGrpSpPr>
      <xdr:grpSpPr>
        <a:xfrm>
          <a:off x="1384329" y="4444854"/>
          <a:ext cx="191000" cy="121688"/>
          <a:chOff x="3048002" y="2095500"/>
          <a:chExt cx="5714998" cy="952500"/>
        </a:xfrm>
      </xdr:grpSpPr>
      <xdr:cxnSp macro="">
        <xdr:nvCxnSpPr>
          <xdr:cNvPr id="12" name="Gerader Verbinder 11"/>
          <xdr:cNvCxnSpPr/>
        </xdr:nvCxnSpPr>
        <xdr:spPr>
          <a:xfrm flipH="1">
            <a:off x="3048002" y="2095500"/>
            <a:ext cx="952498" cy="952500"/>
          </a:xfrm>
          <a:prstGeom prst="line">
            <a:avLst/>
          </a:prstGeom>
          <a:ln w="12700">
            <a:solidFill>
              <a:schemeClr val="bg2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Gerader Verbinder 12"/>
          <xdr:cNvCxnSpPr/>
        </xdr:nvCxnSpPr>
        <xdr:spPr>
          <a:xfrm flipH="1">
            <a:off x="4000502" y="2095500"/>
            <a:ext cx="952498" cy="952500"/>
          </a:xfrm>
          <a:prstGeom prst="line">
            <a:avLst/>
          </a:prstGeom>
          <a:ln w="12700">
            <a:solidFill>
              <a:schemeClr val="bg2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Gerader Verbinder 13"/>
          <xdr:cNvCxnSpPr/>
        </xdr:nvCxnSpPr>
        <xdr:spPr>
          <a:xfrm flipH="1">
            <a:off x="4953002" y="2095500"/>
            <a:ext cx="952498" cy="952500"/>
          </a:xfrm>
          <a:prstGeom prst="line">
            <a:avLst/>
          </a:prstGeom>
          <a:ln w="12700">
            <a:solidFill>
              <a:schemeClr val="bg2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Gerader Verbinder 14"/>
          <xdr:cNvCxnSpPr/>
        </xdr:nvCxnSpPr>
        <xdr:spPr>
          <a:xfrm flipH="1">
            <a:off x="5905501" y="2095500"/>
            <a:ext cx="952499" cy="952500"/>
          </a:xfrm>
          <a:prstGeom prst="line">
            <a:avLst/>
          </a:prstGeom>
          <a:ln w="12700">
            <a:solidFill>
              <a:schemeClr val="bg2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Gerader Verbinder 15"/>
          <xdr:cNvCxnSpPr/>
        </xdr:nvCxnSpPr>
        <xdr:spPr>
          <a:xfrm flipH="1">
            <a:off x="6858002" y="2095500"/>
            <a:ext cx="952498" cy="952500"/>
          </a:xfrm>
          <a:prstGeom prst="line">
            <a:avLst/>
          </a:prstGeom>
          <a:ln w="12700">
            <a:solidFill>
              <a:schemeClr val="bg2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Gerader Verbinder 16"/>
          <xdr:cNvCxnSpPr/>
        </xdr:nvCxnSpPr>
        <xdr:spPr>
          <a:xfrm flipH="1">
            <a:off x="7810502" y="2095500"/>
            <a:ext cx="952498" cy="952500"/>
          </a:xfrm>
          <a:prstGeom prst="line">
            <a:avLst/>
          </a:prstGeom>
          <a:ln w="12700">
            <a:solidFill>
              <a:schemeClr val="bg2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23129</xdr:colOff>
      <xdr:row>29</xdr:row>
      <xdr:rowOff>27213</xdr:rowOff>
    </xdr:from>
    <xdr:to>
      <xdr:col>3</xdr:col>
      <xdr:colOff>204837</xdr:colOff>
      <xdr:row>29</xdr:row>
      <xdr:rowOff>182136</xdr:rowOff>
    </xdr:to>
    <xdr:grpSp>
      <xdr:nvGrpSpPr>
        <xdr:cNvPr id="18" name="Gruppieren 17"/>
        <xdr:cNvGrpSpPr/>
      </xdr:nvGrpSpPr>
      <xdr:grpSpPr>
        <a:xfrm>
          <a:off x="1401453" y="5585331"/>
          <a:ext cx="181708" cy="154923"/>
          <a:chOff x="3048002" y="2095500"/>
          <a:chExt cx="5714998" cy="952500"/>
        </a:xfrm>
      </xdr:grpSpPr>
      <xdr:cxnSp macro="">
        <xdr:nvCxnSpPr>
          <xdr:cNvPr id="19" name="Gerader Verbinder 18"/>
          <xdr:cNvCxnSpPr/>
        </xdr:nvCxnSpPr>
        <xdr:spPr>
          <a:xfrm flipH="1">
            <a:off x="3048002" y="2095500"/>
            <a:ext cx="952498" cy="952500"/>
          </a:xfrm>
          <a:prstGeom prst="line">
            <a:avLst/>
          </a:prstGeom>
          <a:ln w="12700">
            <a:solidFill>
              <a:schemeClr val="bg2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Gerader Verbinder 19"/>
          <xdr:cNvCxnSpPr/>
        </xdr:nvCxnSpPr>
        <xdr:spPr>
          <a:xfrm flipH="1">
            <a:off x="4000502" y="2095500"/>
            <a:ext cx="952498" cy="952500"/>
          </a:xfrm>
          <a:prstGeom prst="line">
            <a:avLst/>
          </a:prstGeom>
          <a:ln w="12700">
            <a:solidFill>
              <a:schemeClr val="bg2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" name="Gerader Verbinder 20"/>
          <xdr:cNvCxnSpPr/>
        </xdr:nvCxnSpPr>
        <xdr:spPr>
          <a:xfrm flipH="1">
            <a:off x="4953002" y="2095500"/>
            <a:ext cx="952498" cy="952500"/>
          </a:xfrm>
          <a:prstGeom prst="line">
            <a:avLst/>
          </a:prstGeom>
          <a:ln w="12700">
            <a:solidFill>
              <a:schemeClr val="bg2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" name="Gerader Verbinder 21"/>
          <xdr:cNvCxnSpPr/>
        </xdr:nvCxnSpPr>
        <xdr:spPr>
          <a:xfrm flipH="1">
            <a:off x="5905501" y="2095500"/>
            <a:ext cx="952499" cy="952500"/>
          </a:xfrm>
          <a:prstGeom prst="line">
            <a:avLst/>
          </a:prstGeom>
          <a:ln w="12700">
            <a:solidFill>
              <a:schemeClr val="bg2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Gerader Verbinder 22"/>
          <xdr:cNvCxnSpPr/>
        </xdr:nvCxnSpPr>
        <xdr:spPr>
          <a:xfrm flipH="1">
            <a:off x="6858002" y="2095500"/>
            <a:ext cx="952498" cy="952500"/>
          </a:xfrm>
          <a:prstGeom prst="line">
            <a:avLst/>
          </a:prstGeom>
          <a:ln w="12700">
            <a:solidFill>
              <a:schemeClr val="bg2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" name="Gerader Verbinder 23"/>
          <xdr:cNvCxnSpPr/>
        </xdr:nvCxnSpPr>
        <xdr:spPr>
          <a:xfrm flipH="1">
            <a:off x="7810502" y="2095500"/>
            <a:ext cx="952498" cy="952500"/>
          </a:xfrm>
          <a:prstGeom prst="line">
            <a:avLst/>
          </a:prstGeom>
          <a:ln w="12700">
            <a:solidFill>
              <a:schemeClr val="bg2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28485</xdr:colOff>
      <xdr:row>16</xdr:row>
      <xdr:rowOff>40807</xdr:rowOff>
    </xdr:from>
    <xdr:to>
      <xdr:col>3</xdr:col>
      <xdr:colOff>209183</xdr:colOff>
      <xdr:row>17</xdr:row>
      <xdr:rowOff>1731</xdr:rowOff>
    </xdr:to>
    <xdr:grpSp>
      <xdr:nvGrpSpPr>
        <xdr:cNvPr id="25" name="Gruppieren 24"/>
        <xdr:cNvGrpSpPr/>
      </xdr:nvGrpSpPr>
      <xdr:grpSpPr>
        <a:xfrm>
          <a:off x="1406809" y="3088807"/>
          <a:ext cx="180698" cy="151424"/>
          <a:chOff x="3048002" y="2095500"/>
          <a:chExt cx="5714998" cy="952500"/>
        </a:xfrm>
      </xdr:grpSpPr>
      <xdr:cxnSp macro="">
        <xdr:nvCxnSpPr>
          <xdr:cNvPr id="26" name="Gerader Verbinder 25"/>
          <xdr:cNvCxnSpPr/>
        </xdr:nvCxnSpPr>
        <xdr:spPr>
          <a:xfrm flipH="1">
            <a:off x="3048002" y="2095500"/>
            <a:ext cx="952498" cy="952500"/>
          </a:xfrm>
          <a:prstGeom prst="line">
            <a:avLst/>
          </a:prstGeom>
          <a:ln w="12700">
            <a:solidFill>
              <a:schemeClr val="bg2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" name="Gerader Verbinder 26"/>
          <xdr:cNvCxnSpPr/>
        </xdr:nvCxnSpPr>
        <xdr:spPr>
          <a:xfrm flipH="1">
            <a:off x="4000502" y="2095500"/>
            <a:ext cx="952498" cy="952500"/>
          </a:xfrm>
          <a:prstGeom prst="line">
            <a:avLst/>
          </a:prstGeom>
          <a:ln w="12700">
            <a:solidFill>
              <a:schemeClr val="bg2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" name="Gerader Verbinder 27"/>
          <xdr:cNvCxnSpPr/>
        </xdr:nvCxnSpPr>
        <xdr:spPr>
          <a:xfrm flipH="1">
            <a:off x="4953002" y="2095500"/>
            <a:ext cx="952498" cy="952500"/>
          </a:xfrm>
          <a:prstGeom prst="line">
            <a:avLst/>
          </a:prstGeom>
          <a:ln w="12700">
            <a:solidFill>
              <a:schemeClr val="bg2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" name="Gerader Verbinder 28"/>
          <xdr:cNvCxnSpPr/>
        </xdr:nvCxnSpPr>
        <xdr:spPr>
          <a:xfrm flipH="1">
            <a:off x="5905501" y="2095500"/>
            <a:ext cx="952499" cy="952500"/>
          </a:xfrm>
          <a:prstGeom prst="line">
            <a:avLst/>
          </a:prstGeom>
          <a:ln w="12700">
            <a:solidFill>
              <a:schemeClr val="bg2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Gerader Verbinder 29"/>
          <xdr:cNvCxnSpPr/>
        </xdr:nvCxnSpPr>
        <xdr:spPr>
          <a:xfrm flipH="1">
            <a:off x="6858002" y="2095500"/>
            <a:ext cx="952498" cy="952500"/>
          </a:xfrm>
          <a:prstGeom prst="line">
            <a:avLst/>
          </a:prstGeom>
          <a:ln w="12700">
            <a:solidFill>
              <a:schemeClr val="bg2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" name="Gerader Verbinder 30"/>
          <xdr:cNvCxnSpPr/>
        </xdr:nvCxnSpPr>
        <xdr:spPr>
          <a:xfrm flipH="1">
            <a:off x="7810502" y="2095500"/>
            <a:ext cx="952498" cy="952500"/>
          </a:xfrm>
          <a:prstGeom prst="line">
            <a:avLst/>
          </a:prstGeom>
          <a:ln w="12700">
            <a:solidFill>
              <a:schemeClr val="bg2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0</xdr:colOff>
      <xdr:row>0</xdr:row>
      <xdr:rowOff>1</xdr:rowOff>
    </xdr:from>
    <xdr:to>
      <xdr:col>13</xdr:col>
      <xdr:colOff>0</xdr:colOff>
      <xdr:row>9</xdr:row>
      <xdr:rowOff>0</xdr:rowOff>
    </xdr:to>
    <xdr:graphicFrame macro="">
      <xdr:nvGraphicFramePr>
        <xdr:cNvPr id="32" name="Diagramm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18</xdr:row>
      <xdr:rowOff>1</xdr:rowOff>
    </xdr:from>
    <xdr:to>
      <xdr:col>13</xdr:col>
      <xdr:colOff>0</xdr:colOff>
      <xdr:row>27</xdr:row>
      <xdr:rowOff>1</xdr:rowOff>
    </xdr:to>
    <xdr:graphicFrame macro="">
      <xdr:nvGraphicFramePr>
        <xdr:cNvPr id="33" name="Diagramm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</xdr:colOff>
      <xdr:row>9</xdr:row>
      <xdr:rowOff>0</xdr:rowOff>
    </xdr:from>
    <xdr:to>
      <xdr:col>15</xdr:col>
      <xdr:colOff>1</xdr:colOff>
      <xdr:row>18</xdr:row>
      <xdr:rowOff>0</xdr:rowOff>
    </xdr:to>
    <xdr:graphicFrame macro="">
      <xdr:nvGraphicFramePr>
        <xdr:cNvPr id="34" name="Diagramm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17</xdr:col>
      <xdr:colOff>2898</xdr:colOff>
      <xdr:row>31</xdr:row>
      <xdr:rowOff>0</xdr:rowOff>
    </xdr:to>
    <xdr:sp macro="" textlink="">
      <xdr:nvSpPr>
        <xdr:cNvPr id="35" name="Rechteck 34"/>
        <xdr:cNvSpPr/>
      </xdr:nvSpPr>
      <xdr:spPr>
        <a:xfrm>
          <a:off x="6651812" y="0"/>
          <a:ext cx="3642568" cy="5576047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12</xdr:col>
      <xdr:colOff>666928</xdr:colOff>
      <xdr:row>10</xdr:row>
      <xdr:rowOff>105351</xdr:rowOff>
    </xdr:from>
    <xdr:to>
      <xdr:col>16</xdr:col>
      <xdr:colOff>212814</xdr:colOff>
      <xdr:row>16</xdr:row>
      <xdr:rowOff>75009</xdr:rowOff>
    </xdr:to>
    <xdr:grpSp>
      <xdr:nvGrpSpPr>
        <xdr:cNvPr id="36" name="PowePoint-post-it">
          <a:extLst>
            <a:ext uri="{FF2B5EF4-FFF2-40B4-BE49-F238E27FC236}">
              <a16:creationId xmlns:a16="http://schemas.microsoft.com/office/drawing/2014/main" id="{1D5B3744-C0FD-4A85-A04F-D6562BBF6CA3}"/>
            </a:ext>
          </a:extLst>
        </xdr:cNvPr>
        <xdr:cNvGrpSpPr/>
      </xdr:nvGrpSpPr>
      <xdr:grpSpPr>
        <a:xfrm rot="263669">
          <a:off x="8331752" y="2010351"/>
          <a:ext cx="1383650" cy="1112658"/>
          <a:chOff x="5840914" y="1766450"/>
          <a:chExt cx="3540069" cy="2759651"/>
        </a:xfrm>
      </xdr:grpSpPr>
      <xdr:sp macro="" textlink="">
        <xdr:nvSpPr>
          <xdr:cNvPr id="37" name="Schatten">
            <a:extLst>
              <a:ext uri="{FF2B5EF4-FFF2-40B4-BE49-F238E27FC236}">
                <a16:creationId xmlns:a16="http://schemas.microsoft.com/office/drawing/2014/main" id="{79795AF0-EC55-4613-9E9E-702C10578E50}"/>
              </a:ext>
            </a:extLst>
          </xdr:cNvPr>
          <xdr:cNvSpPr/>
        </xdr:nvSpPr>
        <xdr:spPr>
          <a:xfrm>
            <a:off x="5930375" y="1837887"/>
            <a:ext cx="3341069" cy="2580982"/>
          </a:xfrm>
          <a:custGeom>
            <a:avLst/>
            <a:gdLst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0 w 7560000"/>
              <a:gd name="connsiteY3" fmla="*/ 5760000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0 w 7560000"/>
              <a:gd name="connsiteY3" fmla="*/ 5760000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0 w 7560000"/>
              <a:gd name="connsiteY3" fmla="*/ 5760000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125835 w 7560000"/>
              <a:gd name="connsiteY3" fmla="*/ 5525108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147919 w 7707919"/>
              <a:gd name="connsiteY0" fmla="*/ 0 h 5760000"/>
              <a:gd name="connsiteX1" fmla="*/ 7707919 w 7707919"/>
              <a:gd name="connsiteY1" fmla="*/ 0 h 5760000"/>
              <a:gd name="connsiteX2" fmla="*/ 7707919 w 7707919"/>
              <a:gd name="connsiteY2" fmla="*/ 5760000 h 5760000"/>
              <a:gd name="connsiteX3" fmla="*/ 374422 w 7707919"/>
              <a:gd name="connsiteY3" fmla="*/ 5416051 h 5760000"/>
              <a:gd name="connsiteX4" fmla="*/ 147919 w 7707919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801647"/>
              <a:gd name="connsiteX1" fmla="*/ 7560000 w 7560000"/>
              <a:gd name="connsiteY1" fmla="*/ 0 h 5801647"/>
              <a:gd name="connsiteX2" fmla="*/ 7560000 w 7560000"/>
              <a:gd name="connsiteY2" fmla="*/ 5760000 h 5801647"/>
              <a:gd name="connsiteX3" fmla="*/ 226503 w 7560000"/>
              <a:gd name="connsiteY3" fmla="*/ 5416051 h 5801647"/>
              <a:gd name="connsiteX4" fmla="*/ 0 w 7560000"/>
              <a:gd name="connsiteY4" fmla="*/ 0 h 5801647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103896 w 7368949"/>
              <a:gd name="connsiteY0" fmla="*/ 208749 h 5760000"/>
              <a:gd name="connsiteX1" fmla="*/ 7368949 w 7368949"/>
              <a:gd name="connsiteY1" fmla="*/ 0 h 5760000"/>
              <a:gd name="connsiteX2" fmla="*/ 7368949 w 7368949"/>
              <a:gd name="connsiteY2" fmla="*/ 5760000 h 5760000"/>
              <a:gd name="connsiteX3" fmla="*/ 35452 w 7368949"/>
              <a:gd name="connsiteY3" fmla="*/ 5472035 h 5760000"/>
              <a:gd name="connsiteX4" fmla="*/ 103896 w 7368949"/>
              <a:gd name="connsiteY4" fmla="*/ 208749 h 5760000"/>
              <a:gd name="connsiteX0" fmla="*/ 103896 w 7368949"/>
              <a:gd name="connsiteY0" fmla="*/ 59644 h 5610895"/>
              <a:gd name="connsiteX1" fmla="*/ 7135025 w 7368949"/>
              <a:gd name="connsiteY1" fmla="*/ 0 h 5610895"/>
              <a:gd name="connsiteX2" fmla="*/ 7368949 w 7368949"/>
              <a:gd name="connsiteY2" fmla="*/ 5610895 h 5610895"/>
              <a:gd name="connsiteX3" fmla="*/ 35452 w 7368949"/>
              <a:gd name="connsiteY3" fmla="*/ 5322930 h 5610895"/>
              <a:gd name="connsiteX4" fmla="*/ 103896 w 7368949"/>
              <a:gd name="connsiteY4" fmla="*/ 59644 h 5610895"/>
              <a:gd name="connsiteX0" fmla="*/ 103896 w 7206220"/>
              <a:gd name="connsiteY0" fmla="*/ 59644 h 5463072"/>
              <a:gd name="connsiteX1" fmla="*/ 7135025 w 7206220"/>
              <a:gd name="connsiteY1" fmla="*/ 0 h 5463072"/>
              <a:gd name="connsiteX2" fmla="*/ 7206220 w 7206220"/>
              <a:gd name="connsiteY2" fmla="*/ 5461788 h 5463072"/>
              <a:gd name="connsiteX3" fmla="*/ 35452 w 7206220"/>
              <a:gd name="connsiteY3" fmla="*/ 5322930 h 5463072"/>
              <a:gd name="connsiteX4" fmla="*/ 103896 w 7206220"/>
              <a:gd name="connsiteY4" fmla="*/ 59644 h 5463072"/>
              <a:gd name="connsiteX0" fmla="*/ 103896 w 7135025"/>
              <a:gd name="connsiteY0" fmla="*/ 59644 h 5386354"/>
              <a:gd name="connsiteX1" fmla="*/ 7135025 w 7135025"/>
              <a:gd name="connsiteY1" fmla="*/ 0 h 5386354"/>
              <a:gd name="connsiteX2" fmla="*/ 7053660 w 7135025"/>
              <a:gd name="connsiteY2" fmla="*/ 5282861 h 5386354"/>
              <a:gd name="connsiteX3" fmla="*/ 35452 w 7135025"/>
              <a:gd name="connsiteY3" fmla="*/ 5322930 h 5386354"/>
              <a:gd name="connsiteX4" fmla="*/ 103896 w 7135025"/>
              <a:gd name="connsiteY4" fmla="*/ 59644 h 5386354"/>
              <a:gd name="connsiteX0" fmla="*/ 103896 w 7135025"/>
              <a:gd name="connsiteY0" fmla="*/ 59644 h 5358471"/>
              <a:gd name="connsiteX1" fmla="*/ 7135025 w 7135025"/>
              <a:gd name="connsiteY1" fmla="*/ 0 h 5358471"/>
              <a:gd name="connsiteX2" fmla="*/ 6555304 w 7135025"/>
              <a:gd name="connsiteY2" fmla="*/ 5034353 h 5358471"/>
              <a:gd name="connsiteX3" fmla="*/ 35452 w 7135025"/>
              <a:gd name="connsiteY3" fmla="*/ 5322930 h 5358471"/>
              <a:gd name="connsiteX4" fmla="*/ 103896 w 7135025"/>
              <a:gd name="connsiteY4" fmla="*/ 59644 h 5358471"/>
              <a:gd name="connsiteX0" fmla="*/ 103896 w 7135025"/>
              <a:gd name="connsiteY0" fmla="*/ 59644 h 5369028"/>
              <a:gd name="connsiteX1" fmla="*/ 7135025 w 7135025"/>
              <a:gd name="connsiteY1" fmla="*/ 0 h 5369028"/>
              <a:gd name="connsiteX2" fmla="*/ 6697692 w 7135025"/>
              <a:gd name="connsiteY2" fmla="*/ 5163577 h 5369028"/>
              <a:gd name="connsiteX3" fmla="*/ 35452 w 7135025"/>
              <a:gd name="connsiteY3" fmla="*/ 5322930 h 5369028"/>
              <a:gd name="connsiteX4" fmla="*/ 103896 w 7135025"/>
              <a:gd name="connsiteY4" fmla="*/ 59644 h 5369028"/>
              <a:gd name="connsiteX0" fmla="*/ 103896 w 7135025"/>
              <a:gd name="connsiteY0" fmla="*/ 59644 h 5407427"/>
              <a:gd name="connsiteX1" fmla="*/ 7135025 w 7135025"/>
              <a:gd name="connsiteY1" fmla="*/ 0 h 5407427"/>
              <a:gd name="connsiteX2" fmla="*/ 6697692 w 7135025"/>
              <a:gd name="connsiteY2" fmla="*/ 5163577 h 5407427"/>
              <a:gd name="connsiteX3" fmla="*/ 35452 w 7135025"/>
              <a:gd name="connsiteY3" fmla="*/ 5322930 h 5407427"/>
              <a:gd name="connsiteX4" fmla="*/ 103896 w 7135025"/>
              <a:gd name="connsiteY4" fmla="*/ 59644 h 5407427"/>
              <a:gd name="connsiteX0" fmla="*/ 103896 w 7135025"/>
              <a:gd name="connsiteY0" fmla="*/ 59644 h 5387079"/>
              <a:gd name="connsiteX1" fmla="*/ 7135025 w 7135025"/>
              <a:gd name="connsiteY1" fmla="*/ 0 h 5387079"/>
              <a:gd name="connsiteX2" fmla="*/ 6697692 w 7135025"/>
              <a:gd name="connsiteY2" fmla="*/ 5163577 h 5387079"/>
              <a:gd name="connsiteX3" fmla="*/ 35452 w 7135025"/>
              <a:gd name="connsiteY3" fmla="*/ 5322930 h 5387079"/>
              <a:gd name="connsiteX4" fmla="*/ 103896 w 7135025"/>
              <a:gd name="connsiteY4" fmla="*/ 59644 h 538707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7135025" h="5387079">
                <a:moveTo>
                  <a:pt x="103896" y="59644"/>
                </a:moveTo>
                <a:lnTo>
                  <a:pt x="7135025" y="0"/>
                </a:lnTo>
                <a:lnTo>
                  <a:pt x="6697692" y="5163577"/>
                </a:lnTo>
                <a:cubicBezTo>
                  <a:pt x="4187861" y="5302742"/>
                  <a:pt x="1615367" y="5486127"/>
                  <a:pt x="35452" y="5322930"/>
                </a:cubicBezTo>
                <a:cubicBezTo>
                  <a:pt x="-73653" y="3865267"/>
                  <a:pt x="103896" y="1979644"/>
                  <a:pt x="103896" y="59644"/>
                </a:cubicBezTo>
                <a:close/>
              </a:path>
            </a:pathLst>
          </a:custGeom>
          <a:solidFill>
            <a:schemeClr val="bg1">
              <a:lumMod val="85000"/>
            </a:schemeClr>
          </a:solidFill>
          <a:ln>
            <a:noFill/>
          </a:ln>
          <a:effectLst>
            <a:outerShdw blurRad="127000" dist="25400" dir="7200000" algn="tr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de-DE" sz="2000" b="1" baseline="0">
                <a:solidFill>
                  <a:schemeClr val="tx1"/>
                </a:solidFill>
                <a:latin typeface="Bradley Hand ITC" panose="03070402050302030203" pitchFamily="66" charset="0"/>
              </a:rPr>
              <a:t>Schatten </a:t>
            </a:r>
            <a:r>
              <a:rPr lang="de-DE" sz="2000" b="1" baseline="0">
                <a:solidFill>
                  <a:schemeClr val="tx1"/>
                </a:solidFill>
                <a:latin typeface="Bradley Hand ITC" panose="03070402050302030203" pitchFamily="66" charset="0"/>
                <a:sym typeface="Wingdings" panose="05000000000000000000" pitchFamily="2" charset="2"/>
              </a:rPr>
              <a:t></a:t>
            </a:r>
            <a:endParaRPr lang="de-DE" sz="2000" b="1" baseline="0">
              <a:solidFill>
                <a:schemeClr val="tx1"/>
              </a:solidFill>
              <a:latin typeface="Bradley Hand ITC" panose="03070402050302030203" pitchFamily="66" charset="0"/>
            </a:endParaRPr>
          </a:p>
        </xdr:txBody>
      </xdr:sp>
      <xdr:sp macro="" textlink="">
        <xdr:nvSpPr>
          <xdr:cNvPr id="38" name="Farbe">
            <a:extLst>
              <a:ext uri="{FF2B5EF4-FFF2-40B4-BE49-F238E27FC236}">
                <a16:creationId xmlns:a16="http://schemas.microsoft.com/office/drawing/2014/main" id="{925BF330-872B-442F-AEE6-E718BF1ECCFD}"/>
              </a:ext>
            </a:extLst>
          </xdr:cNvPr>
          <xdr:cNvSpPr/>
        </xdr:nvSpPr>
        <xdr:spPr>
          <a:xfrm>
            <a:off x="5840914" y="1766450"/>
            <a:ext cx="3540069" cy="2759651"/>
          </a:xfrm>
          <a:custGeom>
            <a:avLst/>
            <a:gdLst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0 w 7560000"/>
              <a:gd name="connsiteY3" fmla="*/ 5760000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0 w 7560000"/>
              <a:gd name="connsiteY3" fmla="*/ 5760000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0 w 7560000"/>
              <a:gd name="connsiteY3" fmla="*/ 5760000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125835 w 7560000"/>
              <a:gd name="connsiteY3" fmla="*/ 5525108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147919 w 7707919"/>
              <a:gd name="connsiteY0" fmla="*/ 0 h 5760000"/>
              <a:gd name="connsiteX1" fmla="*/ 7707919 w 7707919"/>
              <a:gd name="connsiteY1" fmla="*/ 0 h 5760000"/>
              <a:gd name="connsiteX2" fmla="*/ 7707919 w 7707919"/>
              <a:gd name="connsiteY2" fmla="*/ 5760000 h 5760000"/>
              <a:gd name="connsiteX3" fmla="*/ 374422 w 7707919"/>
              <a:gd name="connsiteY3" fmla="*/ 5416051 h 5760000"/>
              <a:gd name="connsiteX4" fmla="*/ 147919 w 7707919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801647"/>
              <a:gd name="connsiteX1" fmla="*/ 7560000 w 7560000"/>
              <a:gd name="connsiteY1" fmla="*/ 0 h 5801647"/>
              <a:gd name="connsiteX2" fmla="*/ 7560000 w 7560000"/>
              <a:gd name="connsiteY2" fmla="*/ 5760000 h 5801647"/>
              <a:gd name="connsiteX3" fmla="*/ 226503 w 7560000"/>
              <a:gd name="connsiteY3" fmla="*/ 5416051 h 5801647"/>
              <a:gd name="connsiteX4" fmla="*/ 0 w 7560000"/>
              <a:gd name="connsiteY4" fmla="*/ 0 h 5801647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7560000" h="5760000">
                <a:moveTo>
                  <a:pt x="0" y="0"/>
                </a:moveTo>
                <a:lnTo>
                  <a:pt x="7560000" y="0"/>
                </a:lnTo>
                <a:lnTo>
                  <a:pt x="7560000" y="5760000"/>
                </a:lnTo>
                <a:cubicBezTo>
                  <a:pt x="5040000" y="5760000"/>
                  <a:pt x="1806418" y="5635232"/>
                  <a:pt x="226503" y="5472035"/>
                </a:cubicBezTo>
                <a:cubicBezTo>
                  <a:pt x="117398" y="4014372"/>
                  <a:pt x="0" y="1920000"/>
                  <a:pt x="0" y="0"/>
                </a:cubicBezTo>
                <a:close/>
              </a:path>
            </a:pathLst>
          </a:custGeom>
          <a:gradFill>
            <a:gsLst>
              <a:gs pos="15000">
                <a:srgbClr val="99ECFF"/>
              </a:gs>
              <a:gs pos="0">
                <a:srgbClr val="67E2FF"/>
              </a:gs>
              <a:gs pos="13000">
                <a:srgbClr val="67E2FF"/>
              </a:gs>
              <a:gs pos="100000">
                <a:srgbClr val="99ECFF"/>
              </a:gs>
            </a:gsLst>
            <a:lin ang="5400000" scaled="1"/>
          </a:gradFill>
          <a:ln>
            <a:noFill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de-DE" sz="2000" b="1" baseline="0">
              <a:solidFill>
                <a:schemeClr val="tx1"/>
              </a:solidFill>
              <a:latin typeface="Bradley Hand ITC" panose="03070402050302030203" pitchFamily="66" charset="0"/>
            </a:endParaRPr>
          </a:p>
        </xdr:txBody>
      </xdr:sp>
      <xdr:sp macro="" textlink="">
        <xdr:nvSpPr>
          <xdr:cNvPr id="39" name="Schrift">
            <a:extLst>
              <a:ext uri="{FF2B5EF4-FFF2-40B4-BE49-F238E27FC236}">
                <a16:creationId xmlns:a16="http://schemas.microsoft.com/office/drawing/2014/main" id="{E90CD793-4304-477C-A46D-0EFD18BBB046}"/>
              </a:ext>
            </a:extLst>
          </xdr:cNvPr>
          <xdr:cNvSpPr/>
        </xdr:nvSpPr>
        <xdr:spPr>
          <a:xfrm>
            <a:off x="5840914" y="1766450"/>
            <a:ext cx="3540069" cy="2759651"/>
          </a:xfrm>
          <a:custGeom>
            <a:avLst/>
            <a:gdLst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0 w 7560000"/>
              <a:gd name="connsiteY3" fmla="*/ 5760000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0 w 7560000"/>
              <a:gd name="connsiteY3" fmla="*/ 5760000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0 w 7560000"/>
              <a:gd name="connsiteY3" fmla="*/ 5760000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125835 w 7560000"/>
              <a:gd name="connsiteY3" fmla="*/ 5525108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147919 w 7707919"/>
              <a:gd name="connsiteY0" fmla="*/ 0 h 5760000"/>
              <a:gd name="connsiteX1" fmla="*/ 7707919 w 7707919"/>
              <a:gd name="connsiteY1" fmla="*/ 0 h 5760000"/>
              <a:gd name="connsiteX2" fmla="*/ 7707919 w 7707919"/>
              <a:gd name="connsiteY2" fmla="*/ 5760000 h 5760000"/>
              <a:gd name="connsiteX3" fmla="*/ 374422 w 7707919"/>
              <a:gd name="connsiteY3" fmla="*/ 5416051 h 5760000"/>
              <a:gd name="connsiteX4" fmla="*/ 147919 w 7707919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801647"/>
              <a:gd name="connsiteX1" fmla="*/ 7560000 w 7560000"/>
              <a:gd name="connsiteY1" fmla="*/ 0 h 5801647"/>
              <a:gd name="connsiteX2" fmla="*/ 7560000 w 7560000"/>
              <a:gd name="connsiteY2" fmla="*/ 5760000 h 5801647"/>
              <a:gd name="connsiteX3" fmla="*/ 226503 w 7560000"/>
              <a:gd name="connsiteY3" fmla="*/ 5416051 h 5801647"/>
              <a:gd name="connsiteX4" fmla="*/ 0 w 7560000"/>
              <a:gd name="connsiteY4" fmla="*/ 0 h 5801647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7560000" h="5760000">
                <a:moveTo>
                  <a:pt x="0" y="0"/>
                </a:moveTo>
                <a:lnTo>
                  <a:pt x="7560000" y="0"/>
                </a:lnTo>
                <a:lnTo>
                  <a:pt x="7560000" y="5760000"/>
                </a:lnTo>
                <a:cubicBezTo>
                  <a:pt x="5040000" y="5760000"/>
                  <a:pt x="1806418" y="5635232"/>
                  <a:pt x="226503" y="5472035"/>
                </a:cubicBezTo>
                <a:cubicBezTo>
                  <a:pt x="117398" y="4014372"/>
                  <a:pt x="0" y="1920000"/>
                  <a:pt x="0" y="0"/>
                </a:cubicBezTo>
                <a:close/>
              </a:path>
            </a:pathLst>
          </a:custGeom>
          <a:gradFill>
            <a:gsLst>
              <a:gs pos="71000">
                <a:srgbClr val="6FE4FF">
                  <a:alpha val="0"/>
                </a:srgbClr>
              </a:gs>
              <a:gs pos="81000">
                <a:srgbClr val="69E2FF"/>
              </a:gs>
              <a:gs pos="12000">
                <a:srgbClr val="99ECFF">
                  <a:alpha val="0"/>
                </a:srgbClr>
              </a:gs>
              <a:gs pos="0">
                <a:srgbClr val="67E2FF">
                  <a:alpha val="0"/>
                </a:srgbClr>
              </a:gs>
              <a:gs pos="11000">
                <a:srgbClr val="67E2FF">
                  <a:alpha val="0"/>
                </a:srgbClr>
              </a:gs>
              <a:gs pos="100000">
                <a:srgbClr val="00CCFC"/>
              </a:gs>
            </a:gsLst>
            <a:lin ang="7200000" scaled="0"/>
          </a:gradFill>
          <a:ln>
            <a:noFill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de-DE" sz="2000" b="1">
                <a:solidFill>
                  <a:schemeClr val="tx1"/>
                </a:solidFill>
                <a:latin typeface="Bradley Hand ITC" panose="03070402050302030203" pitchFamily="66" charset="0"/>
              </a:rPr>
              <a:t>Kosten</a:t>
            </a:r>
            <a:endParaRPr lang="de-DE" sz="2000" b="1" baseline="0">
              <a:solidFill>
                <a:schemeClr val="tx1"/>
              </a:solidFill>
              <a:latin typeface="Bradley Hand ITC" panose="03070402050302030203" pitchFamily="66" charset="0"/>
            </a:endParaRPr>
          </a:p>
        </xdr:txBody>
      </xdr:sp>
    </xdr:grpSp>
    <xdr:clientData/>
  </xdr:twoCellAnchor>
  <xdr:twoCellAnchor>
    <xdr:from>
      <xdr:col>12</xdr:col>
      <xdr:colOff>665266</xdr:colOff>
      <xdr:row>1</xdr:row>
      <xdr:rowOff>89186</xdr:rowOff>
    </xdr:from>
    <xdr:to>
      <xdr:col>16</xdr:col>
      <xdr:colOff>211152</xdr:colOff>
      <xdr:row>7</xdr:row>
      <xdr:rowOff>58843</xdr:rowOff>
    </xdr:to>
    <xdr:grpSp>
      <xdr:nvGrpSpPr>
        <xdr:cNvPr id="40" name="PowePoint-post-it">
          <a:extLst>
            <a:ext uri="{FF2B5EF4-FFF2-40B4-BE49-F238E27FC236}">
              <a16:creationId xmlns:a16="http://schemas.microsoft.com/office/drawing/2014/main" id="{4E3760F1-ABCE-40F9-B5DB-2761639B013E}"/>
            </a:ext>
          </a:extLst>
        </xdr:cNvPr>
        <xdr:cNvGrpSpPr/>
      </xdr:nvGrpSpPr>
      <xdr:grpSpPr>
        <a:xfrm rot="21540432">
          <a:off x="8330090" y="279686"/>
          <a:ext cx="1383650" cy="1112657"/>
          <a:chOff x="5840914" y="1766450"/>
          <a:chExt cx="3540069" cy="2759651"/>
        </a:xfrm>
      </xdr:grpSpPr>
      <xdr:sp macro="" textlink="">
        <xdr:nvSpPr>
          <xdr:cNvPr id="41" name="Schatten">
            <a:extLst>
              <a:ext uri="{FF2B5EF4-FFF2-40B4-BE49-F238E27FC236}">
                <a16:creationId xmlns:a16="http://schemas.microsoft.com/office/drawing/2014/main" id="{6A3905A5-B3CD-42F2-9F7B-97B331274958}"/>
              </a:ext>
            </a:extLst>
          </xdr:cNvPr>
          <xdr:cNvSpPr/>
        </xdr:nvSpPr>
        <xdr:spPr>
          <a:xfrm>
            <a:off x="5930375" y="1837887"/>
            <a:ext cx="3341069" cy="2580982"/>
          </a:xfrm>
          <a:custGeom>
            <a:avLst/>
            <a:gdLst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0 w 7560000"/>
              <a:gd name="connsiteY3" fmla="*/ 5760000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0 w 7560000"/>
              <a:gd name="connsiteY3" fmla="*/ 5760000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0 w 7560000"/>
              <a:gd name="connsiteY3" fmla="*/ 5760000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125835 w 7560000"/>
              <a:gd name="connsiteY3" fmla="*/ 5525108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147919 w 7707919"/>
              <a:gd name="connsiteY0" fmla="*/ 0 h 5760000"/>
              <a:gd name="connsiteX1" fmla="*/ 7707919 w 7707919"/>
              <a:gd name="connsiteY1" fmla="*/ 0 h 5760000"/>
              <a:gd name="connsiteX2" fmla="*/ 7707919 w 7707919"/>
              <a:gd name="connsiteY2" fmla="*/ 5760000 h 5760000"/>
              <a:gd name="connsiteX3" fmla="*/ 374422 w 7707919"/>
              <a:gd name="connsiteY3" fmla="*/ 5416051 h 5760000"/>
              <a:gd name="connsiteX4" fmla="*/ 147919 w 7707919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801647"/>
              <a:gd name="connsiteX1" fmla="*/ 7560000 w 7560000"/>
              <a:gd name="connsiteY1" fmla="*/ 0 h 5801647"/>
              <a:gd name="connsiteX2" fmla="*/ 7560000 w 7560000"/>
              <a:gd name="connsiteY2" fmla="*/ 5760000 h 5801647"/>
              <a:gd name="connsiteX3" fmla="*/ 226503 w 7560000"/>
              <a:gd name="connsiteY3" fmla="*/ 5416051 h 5801647"/>
              <a:gd name="connsiteX4" fmla="*/ 0 w 7560000"/>
              <a:gd name="connsiteY4" fmla="*/ 0 h 5801647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103896 w 7368949"/>
              <a:gd name="connsiteY0" fmla="*/ 208749 h 5760000"/>
              <a:gd name="connsiteX1" fmla="*/ 7368949 w 7368949"/>
              <a:gd name="connsiteY1" fmla="*/ 0 h 5760000"/>
              <a:gd name="connsiteX2" fmla="*/ 7368949 w 7368949"/>
              <a:gd name="connsiteY2" fmla="*/ 5760000 h 5760000"/>
              <a:gd name="connsiteX3" fmla="*/ 35452 w 7368949"/>
              <a:gd name="connsiteY3" fmla="*/ 5472035 h 5760000"/>
              <a:gd name="connsiteX4" fmla="*/ 103896 w 7368949"/>
              <a:gd name="connsiteY4" fmla="*/ 208749 h 5760000"/>
              <a:gd name="connsiteX0" fmla="*/ 103896 w 7368949"/>
              <a:gd name="connsiteY0" fmla="*/ 59644 h 5610895"/>
              <a:gd name="connsiteX1" fmla="*/ 7135025 w 7368949"/>
              <a:gd name="connsiteY1" fmla="*/ 0 h 5610895"/>
              <a:gd name="connsiteX2" fmla="*/ 7368949 w 7368949"/>
              <a:gd name="connsiteY2" fmla="*/ 5610895 h 5610895"/>
              <a:gd name="connsiteX3" fmla="*/ 35452 w 7368949"/>
              <a:gd name="connsiteY3" fmla="*/ 5322930 h 5610895"/>
              <a:gd name="connsiteX4" fmla="*/ 103896 w 7368949"/>
              <a:gd name="connsiteY4" fmla="*/ 59644 h 5610895"/>
              <a:gd name="connsiteX0" fmla="*/ 103896 w 7206220"/>
              <a:gd name="connsiteY0" fmla="*/ 59644 h 5463072"/>
              <a:gd name="connsiteX1" fmla="*/ 7135025 w 7206220"/>
              <a:gd name="connsiteY1" fmla="*/ 0 h 5463072"/>
              <a:gd name="connsiteX2" fmla="*/ 7206220 w 7206220"/>
              <a:gd name="connsiteY2" fmla="*/ 5461788 h 5463072"/>
              <a:gd name="connsiteX3" fmla="*/ 35452 w 7206220"/>
              <a:gd name="connsiteY3" fmla="*/ 5322930 h 5463072"/>
              <a:gd name="connsiteX4" fmla="*/ 103896 w 7206220"/>
              <a:gd name="connsiteY4" fmla="*/ 59644 h 5463072"/>
              <a:gd name="connsiteX0" fmla="*/ 103896 w 7135025"/>
              <a:gd name="connsiteY0" fmla="*/ 59644 h 5386354"/>
              <a:gd name="connsiteX1" fmla="*/ 7135025 w 7135025"/>
              <a:gd name="connsiteY1" fmla="*/ 0 h 5386354"/>
              <a:gd name="connsiteX2" fmla="*/ 7053660 w 7135025"/>
              <a:gd name="connsiteY2" fmla="*/ 5282861 h 5386354"/>
              <a:gd name="connsiteX3" fmla="*/ 35452 w 7135025"/>
              <a:gd name="connsiteY3" fmla="*/ 5322930 h 5386354"/>
              <a:gd name="connsiteX4" fmla="*/ 103896 w 7135025"/>
              <a:gd name="connsiteY4" fmla="*/ 59644 h 5386354"/>
              <a:gd name="connsiteX0" fmla="*/ 103896 w 7135025"/>
              <a:gd name="connsiteY0" fmla="*/ 59644 h 5358471"/>
              <a:gd name="connsiteX1" fmla="*/ 7135025 w 7135025"/>
              <a:gd name="connsiteY1" fmla="*/ 0 h 5358471"/>
              <a:gd name="connsiteX2" fmla="*/ 6555304 w 7135025"/>
              <a:gd name="connsiteY2" fmla="*/ 5034353 h 5358471"/>
              <a:gd name="connsiteX3" fmla="*/ 35452 w 7135025"/>
              <a:gd name="connsiteY3" fmla="*/ 5322930 h 5358471"/>
              <a:gd name="connsiteX4" fmla="*/ 103896 w 7135025"/>
              <a:gd name="connsiteY4" fmla="*/ 59644 h 5358471"/>
              <a:gd name="connsiteX0" fmla="*/ 103896 w 7135025"/>
              <a:gd name="connsiteY0" fmla="*/ 59644 h 5369028"/>
              <a:gd name="connsiteX1" fmla="*/ 7135025 w 7135025"/>
              <a:gd name="connsiteY1" fmla="*/ 0 h 5369028"/>
              <a:gd name="connsiteX2" fmla="*/ 6697692 w 7135025"/>
              <a:gd name="connsiteY2" fmla="*/ 5163577 h 5369028"/>
              <a:gd name="connsiteX3" fmla="*/ 35452 w 7135025"/>
              <a:gd name="connsiteY3" fmla="*/ 5322930 h 5369028"/>
              <a:gd name="connsiteX4" fmla="*/ 103896 w 7135025"/>
              <a:gd name="connsiteY4" fmla="*/ 59644 h 5369028"/>
              <a:gd name="connsiteX0" fmla="*/ 103896 w 7135025"/>
              <a:gd name="connsiteY0" fmla="*/ 59644 h 5407427"/>
              <a:gd name="connsiteX1" fmla="*/ 7135025 w 7135025"/>
              <a:gd name="connsiteY1" fmla="*/ 0 h 5407427"/>
              <a:gd name="connsiteX2" fmla="*/ 6697692 w 7135025"/>
              <a:gd name="connsiteY2" fmla="*/ 5163577 h 5407427"/>
              <a:gd name="connsiteX3" fmla="*/ 35452 w 7135025"/>
              <a:gd name="connsiteY3" fmla="*/ 5322930 h 5407427"/>
              <a:gd name="connsiteX4" fmla="*/ 103896 w 7135025"/>
              <a:gd name="connsiteY4" fmla="*/ 59644 h 5407427"/>
              <a:gd name="connsiteX0" fmla="*/ 103896 w 7135025"/>
              <a:gd name="connsiteY0" fmla="*/ 59644 h 5387079"/>
              <a:gd name="connsiteX1" fmla="*/ 7135025 w 7135025"/>
              <a:gd name="connsiteY1" fmla="*/ 0 h 5387079"/>
              <a:gd name="connsiteX2" fmla="*/ 6697692 w 7135025"/>
              <a:gd name="connsiteY2" fmla="*/ 5163577 h 5387079"/>
              <a:gd name="connsiteX3" fmla="*/ 35452 w 7135025"/>
              <a:gd name="connsiteY3" fmla="*/ 5322930 h 5387079"/>
              <a:gd name="connsiteX4" fmla="*/ 103896 w 7135025"/>
              <a:gd name="connsiteY4" fmla="*/ 59644 h 538707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7135025" h="5387079">
                <a:moveTo>
                  <a:pt x="103896" y="59644"/>
                </a:moveTo>
                <a:lnTo>
                  <a:pt x="7135025" y="0"/>
                </a:lnTo>
                <a:lnTo>
                  <a:pt x="6697692" y="5163577"/>
                </a:lnTo>
                <a:cubicBezTo>
                  <a:pt x="4187861" y="5302742"/>
                  <a:pt x="1615367" y="5486127"/>
                  <a:pt x="35452" y="5322930"/>
                </a:cubicBezTo>
                <a:cubicBezTo>
                  <a:pt x="-73653" y="3865267"/>
                  <a:pt x="103896" y="1979644"/>
                  <a:pt x="103896" y="59644"/>
                </a:cubicBezTo>
                <a:close/>
              </a:path>
            </a:pathLst>
          </a:custGeom>
          <a:solidFill>
            <a:schemeClr val="bg1">
              <a:lumMod val="85000"/>
            </a:schemeClr>
          </a:solidFill>
          <a:ln>
            <a:noFill/>
          </a:ln>
          <a:effectLst>
            <a:outerShdw blurRad="127000" dist="25400" dir="7200000" algn="tr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de-DE" sz="2000" b="1" baseline="0">
                <a:solidFill>
                  <a:schemeClr val="tx1"/>
                </a:solidFill>
                <a:latin typeface="Bradley Hand ITC" panose="03070402050302030203" pitchFamily="66" charset="0"/>
              </a:rPr>
              <a:t>Schatten </a:t>
            </a:r>
            <a:r>
              <a:rPr lang="de-DE" sz="2000" b="1" baseline="0">
                <a:solidFill>
                  <a:schemeClr val="tx1"/>
                </a:solidFill>
                <a:latin typeface="Bradley Hand ITC" panose="03070402050302030203" pitchFamily="66" charset="0"/>
                <a:sym typeface="Wingdings" panose="05000000000000000000" pitchFamily="2" charset="2"/>
              </a:rPr>
              <a:t></a:t>
            </a:r>
            <a:endParaRPr lang="de-DE" sz="2000" b="1" baseline="0">
              <a:solidFill>
                <a:schemeClr val="tx1"/>
              </a:solidFill>
              <a:latin typeface="Bradley Hand ITC" panose="03070402050302030203" pitchFamily="66" charset="0"/>
            </a:endParaRPr>
          </a:p>
        </xdr:txBody>
      </xdr:sp>
      <xdr:sp macro="" textlink="">
        <xdr:nvSpPr>
          <xdr:cNvPr id="42" name="Farbe">
            <a:extLst>
              <a:ext uri="{FF2B5EF4-FFF2-40B4-BE49-F238E27FC236}">
                <a16:creationId xmlns:a16="http://schemas.microsoft.com/office/drawing/2014/main" id="{9127EF70-209E-4E11-A75B-25E344E6D24F}"/>
              </a:ext>
            </a:extLst>
          </xdr:cNvPr>
          <xdr:cNvSpPr/>
        </xdr:nvSpPr>
        <xdr:spPr>
          <a:xfrm>
            <a:off x="5840914" y="1766450"/>
            <a:ext cx="3540069" cy="2759651"/>
          </a:xfrm>
          <a:custGeom>
            <a:avLst/>
            <a:gdLst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0 w 7560000"/>
              <a:gd name="connsiteY3" fmla="*/ 5760000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0 w 7560000"/>
              <a:gd name="connsiteY3" fmla="*/ 5760000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0 w 7560000"/>
              <a:gd name="connsiteY3" fmla="*/ 5760000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125835 w 7560000"/>
              <a:gd name="connsiteY3" fmla="*/ 5525108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147919 w 7707919"/>
              <a:gd name="connsiteY0" fmla="*/ 0 h 5760000"/>
              <a:gd name="connsiteX1" fmla="*/ 7707919 w 7707919"/>
              <a:gd name="connsiteY1" fmla="*/ 0 h 5760000"/>
              <a:gd name="connsiteX2" fmla="*/ 7707919 w 7707919"/>
              <a:gd name="connsiteY2" fmla="*/ 5760000 h 5760000"/>
              <a:gd name="connsiteX3" fmla="*/ 374422 w 7707919"/>
              <a:gd name="connsiteY3" fmla="*/ 5416051 h 5760000"/>
              <a:gd name="connsiteX4" fmla="*/ 147919 w 7707919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801647"/>
              <a:gd name="connsiteX1" fmla="*/ 7560000 w 7560000"/>
              <a:gd name="connsiteY1" fmla="*/ 0 h 5801647"/>
              <a:gd name="connsiteX2" fmla="*/ 7560000 w 7560000"/>
              <a:gd name="connsiteY2" fmla="*/ 5760000 h 5801647"/>
              <a:gd name="connsiteX3" fmla="*/ 226503 w 7560000"/>
              <a:gd name="connsiteY3" fmla="*/ 5416051 h 5801647"/>
              <a:gd name="connsiteX4" fmla="*/ 0 w 7560000"/>
              <a:gd name="connsiteY4" fmla="*/ 0 h 5801647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7560000" h="5760000">
                <a:moveTo>
                  <a:pt x="0" y="0"/>
                </a:moveTo>
                <a:lnTo>
                  <a:pt x="7560000" y="0"/>
                </a:lnTo>
                <a:lnTo>
                  <a:pt x="7560000" y="5760000"/>
                </a:lnTo>
                <a:cubicBezTo>
                  <a:pt x="5040000" y="5760000"/>
                  <a:pt x="1806418" y="5635232"/>
                  <a:pt x="226503" y="5472035"/>
                </a:cubicBezTo>
                <a:cubicBezTo>
                  <a:pt x="117398" y="4014372"/>
                  <a:pt x="0" y="1920000"/>
                  <a:pt x="0" y="0"/>
                </a:cubicBezTo>
                <a:close/>
              </a:path>
            </a:pathLst>
          </a:custGeom>
          <a:gradFill>
            <a:gsLst>
              <a:gs pos="15000">
                <a:srgbClr val="FF9393"/>
              </a:gs>
              <a:gs pos="0">
                <a:srgbClr val="FF9393">
                  <a:lumMod val="95000"/>
                </a:srgbClr>
              </a:gs>
              <a:gs pos="13000">
                <a:srgbClr val="FF9393">
                  <a:lumMod val="95000"/>
                </a:srgbClr>
              </a:gs>
              <a:gs pos="100000">
                <a:srgbClr val="FF9393"/>
              </a:gs>
            </a:gsLst>
            <a:lin ang="5400000" scaled="1"/>
          </a:gradFill>
          <a:ln>
            <a:noFill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de-DE" sz="2000" b="1" baseline="0">
              <a:solidFill>
                <a:schemeClr val="tx1"/>
              </a:solidFill>
              <a:latin typeface="Bradley Hand ITC" panose="03070402050302030203" pitchFamily="66" charset="0"/>
            </a:endParaRPr>
          </a:p>
        </xdr:txBody>
      </xdr:sp>
      <xdr:sp macro="" textlink="">
        <xdr:nvSpPr>
          <xdr:cNvPr id="43" name="Schrift">
            <a:extLst>
              <a:ext uri="{FF2B5EF4-FFF2-40B4-BE49-F238E27FC236}">
                <a16:creationId xmlns:a16="http://schemas.microsoft.com/office/drawing/2014/main" id="{1CDF2F9F-C161-4599-A5A2-0D2E5163C286}"/>
              </a:ext>
            </a:extLst>
          </xdr:cNvPr>
          <xdr:cNvSpPr/>
        </xdr:nvSpPr>
        <xdr:spPr>
          <a:xfrm>
            <a:off x="5840914" y="1766450"/>
            <a:ext cx="3540069" cy="2759651"/>
          </a:xfrm>
          <a:custGeom>
            <a:avLst/>
            <a:gdLst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0 w 7560000"/>
              <a:gd name="connsiteY3" fmla="*/ 5760000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0 w 7560000"/>
              <a:gd name="connsiteY3" fmla="*/ 5760000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0 w 7560000"/>
              <a:gd name="connsiteY3" fmla="*/ 5760000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125835 w 7560000"/>
              <a:gd name="connsiteY3" fmla="*/ 5525108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147919 w 7707919"/>
              <a:gd name="connsiteY0" fmla="*/ 0 h 5760000"/>
              <a:gd name="connsiteX1" fmla="*/ 7707919 w 7707919"/>
              <a:gd name="connsiteY1" fmla="*/ 0 h 5760000"/>
              <a:gd name="connsiteX2" fmla="*/ 7707919 w 7707919"/>
              <a:gd name="connsiteY2" fmla="*/ 5760000 h 5760000"/>
              <a:gd name="connsiteX3" fmla="*/ 374422 w 7707919"/>
              <a:gd name="connsiteY3" fmla="*/ 5416051 h 5760000"/>
              <a:gd name="connsiteX4" fmla="*/ 147919 w 7707919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801647"/>
              <a:gd name="connsiteX1" fmla="*/ 7560000 w 7560000"/>
              <a:gd name="connsiteY1" fmla="*/ 0 h 5801647"/>
              <a:gd name="connsiteX2" fmla="*/ 7560000 w 7560000"/>
              <a:gd name="connsiteY2" fmla="*/ 5760000 h 5801647"/>
              <a:gd name="connsiteX3" fmla="*/ 226503 w 7560000"/>
              <a:gd name="connsiteY3" fmla="*/ 5416051 h 5801647"/>
              <a:gd name="connsiteX4" fmla="*/ 0 w 7560000"/>
              <a:gd name="connsiteY4" fmla="*/ 0 h 5801647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7560000" h="5760000">
                <a:moveTo>
                  <a:pt x="0" y="0"/>
                </a:moveTo>
                <a:lnTo>
                  <a:pt x="7560000" y="0"/>
                </a:lnTo>
                <a:lnTo>
                  <a:pt x="7560000" y="5760000"/>
                </a:lnTo>
                <a:cubicBezTo>
                  <a:pt x="5040000" y="5760000"/>
                  <a:pt x="1806418" y="5635232"/>
                  <a:pt x="226503" y="5472035"/>
                </a:cubicBezTo>
                <a:cubicBezTo>
                  <a:pt x="117398" y="4014372"/>
                  <a:pt x="0" y="1920000"/>
                  <a:pt x="0" y="0"/>
                </a:cubicBezTo>
                <a:close/>
              </a:path>
            </a:pathLst>
          </a:custGeom>
          <a:gradFill>
            <a:gsLst>
              <a:gs pos="71000">
                <a:srgbClr val="FF9393">
                  <a:alpha val="0"/>
                </a:srgbClr>
              </a:gs>
              <a:gs pos="12000">
                <a:srgbClr val="FF9393">
                  <a:alpha val="0"/>
                </a:srgbClr>
              </a:gs>
              <a:gs pos="0">
                <a:srgbClr val="FF9393">
                  <a:alpha val="0"/>
                </a:srgbClr>
              </a:gs>
              <a:gs pos="100000">
                <a:srgbClr val="FF9393">
                  <a:lumMod val="84000"/>
                </a:srgbClr>
              </a:gs>
            </a:gsLst>
            <a:lin ang="7200000" scaled="0"/>
          </a:gradFill>
          <a:ln>
            <a:noFill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de-DE" sz="2000" b="1" baseline="0">
                <a:solidFill>
                  <a:schemeClr val="tx1"/>
                </a:solidFill>
                <a:latin typeface="Bradley Hand ITC" panose="03070402050302030203" pitchFamily="66" charset="0"/>
              </a:rPr>
              <a:t>Mengen</a:t>
            </a:r>
          </a:p>
        </xdr:txBody>
      </xdr:sp>
    </xdr:grpSp>
    <xdr:clientData/>
  </xdr:twoCellAnchor>
  <xdr:twoCellAnchor>
    <xdr:from>
      <xdr:col>12</xdr:col>
      <xdr:colOff>714209</xdr:colOff>
      <xdr:row>19</xdr:row>
      <xdr:rowOff>118359</xdr:rowOff>
    </xdr:from>
    <xdr:to>
      <xdr:col>16</xdr:col>
      <xdr:colOff>260095</xdr:colOff>
      <xdr:row>25</xdr:row>
      <xdr:rowOff>71368</xdr:rowOff>
    </xdr:to>
    <xdr:grpSp>
      <xdr:nvGrpSpPr>
        <xdr:cNvPr id="44" name="PowePoint-post-it"/>
        <xdr:cNvGrpSpPr/>
      </xdr:nvGrpSpPr>
      <xdr:grpSpPr>
        <a:xfrm rot="21554039">
          <a:off x="8379033" y="3737859"/>
          <a:ext cx="1383650" cy="1129627"/>
          <a:chOff x="5840914" y="1766450"/>
          <a:chExt cx="3540069" cy="2759651"/>
        </a:xfrm>
      </xdr:grpSpPr>
      <xdr:sp macro="" textlink="">
        <xdr:nvSpPr>
          <xdr:cNvPr id="45" name="Schatten"/>
          <xdr:cNvSpPr/>
        </xdr:nvSpPr>
        <xdr:spPr>
          <a:xfrm>
            <a:off x="5930375" y="1837887"/>
            <a:ext cx="3341069" cy="2580982"/>
          </a:xfrm>
          <a:custGeom>
            <a:avLst/>
            <a:gdLst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0 w 7560000"/>
              <a:gd name="connsiteY3" fmla="*/ 5760000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0 w 7560000"/>
              <a:gd name="connsiteY3" fmla="*/ 5760000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0 w 7560000"/>
              <a:gd name="connsiteY3" fmla="*/ 5760000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125835 w 7560000"/>
              <a:gd name="connsiteY3" fmla="*/ 5525108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147919 w 7707919"/>
              <a:gd name="connsiteY0" fmla="*/ 0 h 5760000"/>
              <a:gd name="connsiteX1" fmla="*/ 7707919 w 7707919"/>
              <a:gd name="connsiteY1" fmla="*/ 0 h 5760000"/>
              <a:gd name="connsiteX2" fmla="*/ 7707919 w 7707919"/>
              <a:gd name="connsiteY2" fmla="*/ 5760000 h 5760000"/>
              <a:gd name="connsiteX3" fmla="*/ 374422 w 7707919"/>
              <a:gd name="connsiteY3" fmla="*/ 5416051 h 5760000"/>
              <a:gd name="connsiteX4" fmla="*/ 147919 w 7707919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801647"/>
              <a:gd name="connsiteX1" fmla="*/ 7560000 w 7560000"/>
              <a:gd name="connsiteY1" fmla="*/ 0 h 5801647"/>
              <a:gd name="connsiteX2" fmla="*/ 7560000 w 7560000"/>
              <a:gd name="connsiteY2" fmla="*/ 5760000 h 5801647"/>
              <a:gd name="connsiteX3" fmla="*/ 226503 w 7560000"/>
              <a:gd name="connsiteY3" fmla="*/ 5416051 h 5801647"/>
              <a:gd name="connsiteX4" fmla="*/ 0 w 7560000"/>
              <a:gd name="connsiteY4" fmla="*/ 0 h 5801647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103896 w 7368949"/>
              <a:gd name="connsiteY0" fmla="*/ 208749 h 5760000"/>
              <a:gd name="connsiteX1" fmla="*/ 7368949 w 7368949"/>
              <a:gd name="connsiteY1" fmla="*/ 0 h 5760000"/>
              <a:gd name="connsiteX2" fmla="*/ 7368949 w 7368949"/>
              <a:gd name="connsiteY2" fmla="*/ 5760000 h 5760000"/>
              <a:gd name="connsiteX3" fmla="*/ 35452 w 7368949"/>
              <a:gd name="connsiteY3" fmla="*/ 5472035 h 5760000"/>
              <a:gd name="connsiteX4" fmla="*/ 103896 w 7368949"/>
              <a:gd name="connsiteY4" fmla="*/ 208749 h 5760000"/>
              <a:gd name="connsiteX0" fmla="*/ 103896 w 7368949"/>
              <a:gd name="connsiteY0" fmla="*/ 59644 h 5610895"/>
              <a:gd name="connsiteX1" fmla="*/ 7135025 w 7368949"/>
              <a:gd name="connsiteY1" fmla="*/ 0 h 5610895"/>
              <a:gd name="connsiteX2" fmla="*/ 7368949 w 7368949"/>
              <a:gd name="connsiteY2" fmla="*/ 5610895 h 5610895"/>
              <a:gd name="connsiteX3" fmla="*/ 35452 w 7368949"/>
              <a:gd name="connsiteY3" fmla="*/ 5322930 h 5610895"/>
              <a:gd name="connsiteX4" fmla="*/ 103896 w 7368949"/>
              <a:gd name="connsiteY4" fmla="*/ 59644 h 5610895"/>
              <a:gd name="connsiteX0" fmla="*/ 103896 w 7206220"/>
              <a:gd name="connsiteY0" fmla="*/ 59644 h 5463072"/>
              <a:gd name="connsiteX1" fmla="*/ 7135025 w 7206220"/>
              <a:gd name="connsiteY1" fmla="*/ 0 h 5463072"/>
              <a:gd name="connsiteX2" fmla="*/ 7206220 w 7206220"/>
              <a:gd name="connsiteY2" fmla="*/ 5461788 h 5463072"/>
              <a:gd name="connsiteX3" fmla="*/ 35452 w 7206220"/>
              <a:gd name="connsiteY3" fmla="*/ 5322930 h 5463072"/>
              <a:gd name="connsiteX4" fmla="*/ 103896 w 7206220"/>
              <a:gd name="connsiteY4" fmla="*/ 59644 h 5463072"/>
              <a:gd name="connsiteX0" fmla="*/ 103896 w 7135025"/>
              <a:gd name="connsiteY0" fmla="*/ 59644 h 5386354"/>
              <a:gd name="connsiteX1" fmla="*/ 7135025 w 7135025"/>
              <a:gd name="connsiteY1" fmla="*/ 0 h 5386354"/>
              <a:gd name="connsiteX2" fmla="*/ 7053660 w 7135025"/>
              <a:gd name="connsiteY2" fmla="*/ 5282861 h 5386354"/>
              <a:gd name="connsiteX3" fmla="*/ 35452 w 7135025"/>
              <a:gd name="connsiteY3" fmla="*/ 5322930 h 5386354"/>
              <a:gd name="connsiteX4" fmla="*/ 103896 w 7135025"/>
              <a:gd name="connsiteY4" fmla="*/ 59644 h 5386354"/>
              <a:gd name="connsiteX0" fmla="*/ 103896 w 7135025"/>
              <a:gd name="connsiteY0" fmla="*/ 59644 h 5358471"/>
              <a:gd name="connsiteX1" fmla="*/ 7135025 w 7135025"/>
              <a:gd name="connsiteY1" fmla="*/ 0 h 5358471"/>
              <a:gd name="connsiteX2" fmla="*/ 6555304 w 7135025"/>
              <a:gd name="connsiteY2" fmla="*/ 5034353 h 5358471"/>
              <a:gd name="connsiteX3" fmla="*/ 35452 w 7135025"/>
              <a:gd name="connsiteY3" fmla="*/ 5322930 h 5358471"/>
              <a:gd name="connsiteX4" fmla="*/ 103896 w 7135025"/>
              <a:gd name="connsiteY4" fmla="*/ 59644 h 5358471"/>
              <a:gd name="connsiteX0" fmla="*/ 103896 w 7135025"/>
              <a:gd name="connsiteY0" fmla="*/ 59644 h 5369028"/>
              <a:gd name="connsiteX1" fmla="*/ 7135025 w 7135025"/>
              <a:gd name="connsiteY1" fmla="*/ 0 h 5369028"/>
              <a:gd name="connsiteX2" fmla="*/ 6697692 w 7135025"/>
              <a:gd name="connsiteY2" fmla="*/ 5163577 h 5369028"/>
              <a:gd name="connsiteX3" fmla="*/ 35452 w 7135025"/>
              <a:gd name="connsiteY3" fmla="*/ 5322930 h 5369028"/>
              <a:gd name="connsiteX4" fmla="*/ 103896 w 7135025"/>
              <a:gd name="connsiteY4" fmla="*/ 59644 h 5369028"/>
              <a:gd name="connsiteX0" fmla="*/ 103896 w 7135025"/>
              <a:gd name="connsiteY0" fmla="*/ 59644 h 5407427"/>
              <a:gd name="connsiteX1" fmla="*/ 7135025 w 7135025"/>
              <a:gd name="connsiteY1" fmla="*/ 0 h 5407427"/>
              <a:gd name="connsiteX2" fmla="*/ 6697692 w 7135025"/>
              <a:gd name="connsiteY2" fmla="*/ 5163577 h 5407427"/>
              <a:gd name="connsiteX3" fmla="*/ 35452 w 7135025"/>
              <a:gd name="connsiteY3" fmla="*/ 5322930 h 5407427"/>
              <a:gd name="connsiteX4" fmla="*/ 103896 w 7135025"/>
              <a:gd name="connsiteY4" fmla="*/ 59644 h 5407427"/>
              <a:gd name="connsiteX0" fmla="*/ 103896 w 7135025"/>
              <a:gd name="connsiteY0" fmla="*/ 59644 h 5387079"/>
              <a:gd name="connsiteX1" fmla="*/ 7135025 w 7135025"/>
              <a:gd name="connsiteY1" fmla="*/ 0 h 5387079"/>
              <a:gd name="connsiteX2" fmla="*/ 6697692 w 7135025"/>
              <a:gd name="connsiteY2" fmla="*/ 5163577 h 5387079"/>
              <a:gd name="connsiteX3" fmla="*/ 35452 w 7135025"/>
              <a:gd name="connsiteY3" fmla="*/ 5322930 h 5387079"/>
              <a:gd name="connsiteX4" fmla="*/ 103896 w 7135025"/>
              <a:gd name="connsiteY4" fmla="*/ 59644 h 538707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7135025" h="5387079">
                <a:moveTo>
                  <a:pt x="103896" y="59644"/>
                </a:moveTo>
                <a:lnTo>
                  <a:pt x="7135025" y="0"/>
                </a:lnTo>
                <a:lnTo>
                  <a:pt x="6697692" y="5163577"/>
                </a:lnTo>
                <a:cubicBezTo>
                  <a:pt x="4187861" y="5302742"/>
                  <a:pt x="1615367" y="5486127"/>
                  <a:pt x="35452" y="5322930"/>
                </a:cubicBezTo>
                <a:cubicBezTo>
                  <a:pt x="-73653" y="3865267"/>
                  <a:pt x="103896" y="1979644"/>
                  <a:pt x="103896" y="59644"/>
                </a:cubicBezTo>
                <a:close/>
              </a:path>
            </a:pathLst>
          </a:custGeom>
          <a:solidFill>
            <a:schemeClr val="bg1">
              <a:lumMod val="85000"/>
            </a:schemeClr>
          </a:solidFill>
          <a:ln>
            <a:noFill/>
          </a:ln>
          <a:effectLst>
            <a:outerShdw blurRad="127000" dist="25400" dir="7200000" algn="tr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de-DE" sz="2000" b="1" baseline="0">
                <a:solidFill>
                  <a:schemeClr val="tx1"/>
                </a:solidFill>
                <a:latin typeface="Bradley Hand ITC" panose="03070402050302030203" pitchFamily="66" charset="0"/>
              </a:rPr>
              <a:t>Schatten </a:t>
            </a:r>
            <a:r>
              <a:rPr lang="de-DE" sz="2000" b="1" baseline="0">
                <a:solidFill>
                  <a:schemeClr val="tx1"/>
                </a:solidFill>
                <a:latin typeface="Bradley Hand ITC" panose="03070402050302030203" pitchFamily="66" charset="0"/>
                <a:sym typeface="Wingdings" panose="05000000000000000000" pitchFamily="2" charset="2"/>
              </a:rPr>
              <a:t></a:t>
            </a:r>
            <a:endParaRPr lang="de-DE" sz="2000" b="1" baseline="0">
              <a:solidFill>
                <a:schemeClr val="tx1"/>
              </a:solidFill>
              <a:latin typeface="Bradley Hand ITC" panose="03070402050302030203" pitchFamily="66" charset="0"/>
            </a:endParaRPr>
          </a:p>
        </xdr:txBody>
      </xdr:sp>
      <xdr:sp macro="" textlink="">
        <xdr:nvSpPr>
          <xdr:cNvPr id="46" name="Farbe"/>
          <xdr:cNvSpPr/>
        </xdr:nvSpPr>
        <xdr:spPr>
          <a:xfrm>
            <a:off x="5840914" y="1766450"/>
            <a:ext cx="3540069" cy="2759651"/>
          </a:xfrm>
          <a:custGeom>
            <a:avLst/>
            <a:gdLst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0 w 7560000"/>
              <a:gd name="connsiteY3" fmla="*/ 5760000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0 w 7560000"/>
              <a:gd name="connsiteY3" fmla="*/ 5760000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0 w 7560000"/>
              <a:gd name="connsiteY3" fmla="*/ 5760000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125835 w 7560000"/>
              <a:gd name="connsiteY3" fmla="*/ 5525108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147919 w 7707919"/>
              <a:gd name="connsiteY0" fmla="*/ 0 h 5760000"/>
              <a:gd name="connsiteX1" fmla="*/ 7707919 w 7707919"/>
              <a:gd name="connsiteY1" fmla="*/ 0 h 5760000"/>
              <a:gd name="connsiteX2" fmla="*/ 7707919 w 7707919"/>
              <a:gd name="connsiteY2" fmla="*/ 5760000 h 5760000"/>
              <a:gd name="connsiteX3" fmla="*/ 374422 w 7707919"/>
              <a:gd name="connsiteY3" fmla="*/ 5416051 h 5760000"/>
              <a:gd name="connsiteX4" fmla="*/ 147919 w 7707919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801647"/>
              <a:gd name="connsiteX1" fmla="*/ 7560000 w 7560000"/>
              <a:gd name="connsiteY1" fmla="*/ 0 h 5801647"/>
              <a:gd name="connsiteX2" fmla="*/ 7560000 w 7560000"/>
              <a:gd name="connsiteY2" fmla="*/ 5760000 h 5801647"/>
              <a:gd name="connsiteX3" fmla="*/ 226503 w 7560000"/>
              <a:gd name="connsiteY3" fmla="*/ 5416051 h 5801647"/>
              <a:gd name="connsiteX4" fmla="*/ 0 w 7560000"/>
              <a:gd name="connsiteY4" fmla="*/ 0 h 5801647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7560000" h="5760000">
                <a:moveTo>
                  <a:pt x="0" y="0"/>
                </a:moveTo>
                <a:lnTo>
                  <a:pt x="7560000" y="0"/>
                </a:lnTo>
                <a:lnTo>
                  <a:pt x="7560000" y="5760000"/>
                </a:lnTo>
                <a:cubicBezTo>
                  <a:pt x="5040000" y="5760000"/>
                  <a:pt x="1806418" y="5635232"/>
                  <a:pt x="226503" y="5472035"/>
                </a:cubicBezTo>
                <a:cubicBezTo>
                  <a:pt x="117398" y="4014372"/>
                  <a:pt x="0" y="1920000"/>
                  <a:pt x="0" y="0"/>
                </a:cubicBezTo>
                <a:close/>
              </a:path>
            </a:pathLst>
          </a:custGeom>
          <a:gradFill>
            <a:gsLst>
              <a:gs pos="15000">
                <a:srgbClr val="99FFCC"/>
              </a:gs>
              <a:gs pos="0">
                <a:srgbClr val="66FFCC"/>
              </a:gs>
              <a:gs pos="13000">
                <a:srgbClr val="66FFCC"/>
              </a:gs>
              <a:gs pos="100000">
                <a:srgbClr val="99FFCC"/>
              </a:gs>
            </a:gsLst>
            <a:lin ang="5400000" scaled="1"/>
          </a:gradFill>
          <a:ln>
            <a:noFill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de-DE" sz="2000" b="1" baseline="0">
              <a:solidFill>
                <a:schemeClr val="tx1"/>
              </a:solidFill>
              <a:latin typeface="Bradley Hand ITC" panose="03070402050302030203" pitchFamily="66" charset="0"/>
            </a:endParaRPr>
          </a:p>
        </xdr:txBody>
      </xdr:sp>
      <xdr:sp macro="" textlink="">
        <xdr:nvSpPr>
          <xdr:cNvPr id="47" name="Schrift"/>
          <xdr:cNvSpPr/>
        </xdr:nvSpPr>
        <xdr:spPr>
          <a:xfrm>
            <a:off x="5840914" y="1766450"/>
            <a:ext cx="3540069" cy="2759651"/>
          </a:xfrm>
          <a:custGeom>
            <a:avLst/>
            <a:gdLst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0 w 7560000"/>
              <a:gd name="connsiteY3" fmla="*/ 5760000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0 w 7560000"/>
              <a:gd name="connsiteY3" fmla="*/ 5760000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0 w 7560000"/>
              <a:gd name="connsiteY3" fmla="*/ 5760000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125835 w 7560000"/>
              <a:gd name="connsiteY3" fmla="*/ 5525108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147919 w 7707919"/>
              <a:gd name="connsiteY0" fmla="*/ 0 h 5760000"/>
              <a:gd name="connsiteX1" fmla="*/ 7707919 w 7707919"/>
              <a:gd name="connsiteY1" fmla="*/ 0 h 5760000"/>
              <a:gd name="connsiteX2" fmla="*/ 7707919 w 7707919"/>
              <a:gd name="connsiteY2" fmla="*/ 5760000 h 5760000"/>
              <a:gd name="connsiteX3" fmla="*/ 374422 w 7707919"/>
              <a:gd name="connsiteY3" fmla="*/ 5416051 h 5760000"/>
              <a:gd name="connsiteX4" fmla="*/ 147919 w 7707919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801647"/>
              <a:gd name="connsiteX1" fmla="*/ 7560000 w 7560000"/>
              <a:gd name="connsiteY1" fmla="*/ 0 h 5801647"/>
              <a:gd name="connsiteX2" fmla="*/ 7560000 w 7560000"/>
              <a:gd name="connsiteY2" fmla="*/ 5760000 h 5801647"/>
              <a:gd name="connsiteX3" fmla="*/ 226503 w 7560000"/>
              <a:gd name="connsiteY3" fmla="*/ 5416051 h 5801647"/>
              <a:gd name="connsiteX4" fmla="*/ 0 w 7560000"/>
              <a:gd name="connsiteY4" fmla="*/ 0 h 5801647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7560000" h="5760000">
                <a:moveTo>
                  <a:pt x="0" y="0"/>
                </a:moveTo>
                <a:lnTo>
                  <a:pt x="7560000" y="0"/>
                </a:lnTo>
                <a:lnTo>
                  <a:pt x="7560000" y="5760000"/>
                </a:lnTo>
                <a:cubicBezTo>
                  <a:pt x="5040000" y="5760000"/>
                  <a:pt x="1806418" y="5635232"/>
                  <a:pt x="226503" y="5472035"/>
                </a:cubicBezTo>
                <a:cubicBezTo>
                  <a:pt x="117398" y="4014372"/>
                  <a:pt x="0" y="1920000"/>
                  <a:pt x="0" y="0"/>
                </a:cubicBezTo>
                <a:close/>
              </a:path>
            </a:pathLst>
          </a:custGeom>
          <a:gradFill>
            <a:gsLst>
              <a:gs pos="71000">
                <a:srgbClr val="6FFFB7">
                  <a:alpha val="0"/>
                </a:srgbClr>
              </a:gs>
              <a:gs pos="81000">
                <a:srgbClr val="69FFB4"/>
              </a:gs>
              <a:gs pos="12000">
                <a:srgbClr val="99FFCC">
                  <a:alpha val="0"/>
                </a:srgbClr>
              </a:gs>
              <a:gs pos="0">
                <a:srgbClr val="66FFCC">
                  <a:alpha val="0"/>
                </a:srgbClr>
              </a:gs>
              <a:gs pos="11000">
                <a:srgbClr val="66FFCC">
                  <a:alpha val="0"/>
                </a:srgbClr>
              </a:gs>
              <a:gs pos="100000">
                <a:srgbClr val="69FFB4">
                  <a:lumMod val="70000"/>
                </a:srgbClr>
              </a:gs>
            </a:gsLst>
            <a:lin ang="7200000" scaled="0"/>
          </a:gradFill>
          <a:ln>
            <a:noFill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de-DE" sz="2000" b="1">
                <a:solidFill>
                  <a:schemeClr val="tx1"/>
                </a:solidFill>
                <a:latin typeface="Bradley Hand ITC" panose="03070402050302030203" pitchFamily="66" charset="0"/>
              </a:rPr>
              <a:t>Emission</a:t>
            </a:r>
          </a:p>
        </xdr:txBody>
      </xdr:sp>
    </xdr:grpSp>
    <xdr:clientData/>
  </xdr:twoCellAnchor>
  <xdr:twoCellAnchor editAs="oneCell">
    <xdr:from>
      <xdr:col>8</xdr:col>
      <xdr:colOff>313764</xdr:colOff>
      <xdr:row>32</xdr:row>
      <xdr:rowOff>89646</xdr:rowOff>
    </xdr:from>
    <xdr:to>
      <xdr:col>9</xdr:col>
      <xdr:colOff>253767</xdr:colOff>
      <xdr:row>35</xdr:row>
      <xdr:rowOff>118782</xdr:rowOff>
    </xdr:to>
    <xdr:pic>
      <xdr:nvPicPr>
        <xdr:cNvPr id="51" name="Grafik 5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7970" y="6219264"/>
          <a:ext cx="713209" cy="6006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34"/>
  <sheetViews>
    <sheetView tabSelected="1" zoomScale="85" zoomScaleNormal="85" workbookViewId="0">
      <selection activeCell="L39" sqref="L39"/>
    </sheetView>
  </sheetViews>
  <sheetFormatPr baseColWidth="10" defaultColWidth="11.5703125" defaultRowHeight="15" x14ac:dyDescent="0.25"/>
  <cols>
    <col min="1" max="1" width="2.85546875" style="1" customWidth="1"/>
    <col min="2" max="2" width="7.140625" style="1" bestFit="1" customWidth="1"/>
    <col min="3" max="3" width="10.5703125" style="1" bestFit="1" customWidth="1"/>
    <col min="4" max="4" width="3.42578125" style="1" customWidth="1"/>
    <col min="5" max="5" width="15.5703125" style="1" bestFit="1" customWidth="1"/>
    <col min="6" max="10" width="11.5703125" style="1"/>
    <col min="11" max="11" width="5.7109375" style="1" customWidth="1"/>
    <col min="12" max="12" width="11.5703125" style="1"/>
    <col min="13" max="13" width="11.5703125" style="1" customWidth="1"/>
    <col min="14" max="14" width="3.7109375" style="1" hidden="1" customWidth="1"/>
    <col min="15" max="15" width="2.42578125" style="1" hidden="1" customWidth="1"/>
    <col min="16" max="16" width="16" style="1" customWidth="1"/>
    <col min="17" max="17" width="7" style="1" customWidth="1"/>
    <col min="18" max="16384" width="11.5703125" style="1"/>
  </cols>
  <sheetData>
    <row r="2" spans="2:16" x14ac:dyDescent="0.25">
      <c r="C2" s="61" t="s">
        <v>26</v>
      </c>
      <c r="D2" s="61"/>
      <c r="E2" s="61"/>
      <c r="F2" s="61"/>
      <c r="G2" s="61"/>
      <c r="H2" s="61"/>
      <c r="I2" s="61"/>
    </row>
    <row r="3" spans="2:16" x14ac:dyDescent="0.25">
      <c r="C3" s="61"/>
      <c r="D3" s="61"/>
      <c r="E3" s="61"/>
      <c r="F3" s="61"/>
      <c r="G3" s="61"/>
      <c r="H3" s="61"/>
      <c r="I3" s="61"/>
    </row>
    <row r="5" spans="2:16" x14ac:dyDescent="0.25">
      <c r="D5" s="20"/>
      <c r="E5" s="21"/>
      <c r="F5" s="21"/>
      <c r="G5" s="21"/>
      <c r="H5" s="21"/>
      <c r="I5" s="21"/>
    </row>
    <row r="6" spans="2:16" x14ac:dyDescent="0.25">
      <c r="B6" s="17" t="s">
        <v>2</v>
      </c>
      <c r="C6" s="35" t="s">
        <v>2</v>
      </c>
      <c r="D6" s="19"/>
      <c r="E6" s="6"/>
      <c r="F6" s="6"/>
      <c r="G6" s="6"/>
      <c r="H6" s="6"/>
      <c r="I6" s="6"/>
    </row>
    <row r="7" spans="2:16" x14ac:dyDescent="0.25">
      <c r="B7" s="33" t="s">
        <v>10</v>
      </c>
      <c r="C7" s="36" t="s">
        <v>9</v>
      </c>
      <c r="D7" s="27" t="s">
        <v>18</v>
      </c>
      <c r="E7" s="28" t="s">
        <v>11</v>
      </c>
      <c r="F7" s="29" t="s">
        <v>4</v>
      </c>
      <c r="G7" s="29" t="s">
        <v>6</v>
      </c>
      <c r="H7" s="29" t="s">
        <v>2</v>
      </c>
      <c r="I7" s="30" t="s">
        <v>8</v>
      </c>
    </row>
    <row r="8" spans="2:16" x14ac:dyDescent="0.25">
      <c r="B8" s="38" t="s">
        <v>5</v>
      </c>
      <c r="C8" s="39" t="s">
        <v>5</v>
      </c>
      <c r="D8" s="51" t="s">
        <v>18</v>
      </c>
      <c r="E8" s="26" t="s">
        <v>27</v>
      </c>
      <c r="F8" s="25" t="s">
        <v>5</v>
      </c>
      <c r="G8" s="25" t="s">
        <v>5</v>
      </c>
      <c r="H8" s="55"/>
      <c r="I8" s="57"/>
      <c r="L8" s="1" t="str">
        <f>IF(H8="","",H8)</f>
        <v/>
      </c>
      <c r="M8" s="1" t="str">
        <f>IF(I8="","",I8*1000)</f>
        <v/>
      </c>
      <c r="P8" s="1">
        <f>SUM(L8:O8)</f>
        <v>0</v>
      </c>
    </row>
    <row r="9" spans="2:16" x14ac:dyDescent="0.25">
      <c r="B9" s="40" t="s">
        <v>5</v>
      </c>
      <c r="C9" s="41" t="s">
        <v>5</v>
      </c>
      <c r="D9" s="52" t="s">
        <v>18</v>
      </c>
      <c r="E9" s="2" t="s">
        <v>0</v>
      </c>
      <c r="F9" s="7" t="s">
        <v>5</v>
      </c>
      <c r="G9" s="7" t="s">
        <v>5</v>
      </c>
      <c r="H9" s="55">
        <v>820000</v>
      </c>
      <c r="I9" s="57"/>
      <c r="L9" s="1">
        <f>IF(H9="","",H9)</f>
        <v>820000</v>
      </c>
      <c r="M9" s="1" t="str">
        <f>IF(I9="","",I9*1000)</f>
        <v/>
      </c>
      <c r="P9" s="1">
        <f t="shared" ref="P9:P17" si="0">SUM(L9:O9)</f>
        <v>820000</v>
      </c>
    </row>
    <row r="10" spans="2:16" x14ac:dyDescent="0.25">
      <c r="B10" s="40" t="s">
        <v>5</v>
      </c>
      <c r="C10" s="41" t="s">
        <v>5</v>
      </c>
      <c r="D10" s="54" t="s">
        <v>18</v>
      </c>
      <c r="E10" s="2" t="s">
        <v>12</v>
      </c>
      <c r="F10" s="7" t="s">
        <v>5</v>
      </c>
      <c r="G10" s="7" t="s">
        <v>5</v>
      </c>
      <c r="H10" s="55"/>
      <c r="I10" s="57"/>
      <c r="L10" s="1" t="str">
        <f>IF(H10="","",H10)</f>
        <v/>
      </c>
      <c r="M10" s="1" t="str">
        <f>IF(I10="","",I10*1000)</f>
        <v/>
      </c>
      <c r="P10" s="1">
        <f t="shared" si="0"/>
        <v>0</v>
      </c>
    </row>
    <row r="11" spans="2:16" x14ac:dyDescent="0.25">
      <c r="B11" s="40">
        <v>9.4600000000000009</v>
      </c>
      <c r="C11" s="41">
        <v>9.4600000000000014E-3</v>
      </c>
      <c r="D11" s="13" t="s">
        <v>18</v>
      </c>
      <c r="E11" s="2" t="s">
        <v>17</v>
      </c>
      <c r="F11" s="55"/>
      <c r="G11" s="55"/>
      <c r="H11" s="55"/>
      <c r="I11" s="57"/>
      <c r="L11" s="1" t="str">
        <f>IF(F11="","",F11*C11)</f>
        <v/>
      </c>
      <c r="M11" s="1" t="str">
        <f>IF(G11="","",G11*B11)</f>
        <v/>
      </c>
      <c r="N11" s="1" t="str">
        <f>IF(H11="","",H11)</f>
        <v/>
      </c>
      <c r="O11" s="1" t="str">
        <f>IF(I11="","",I11*1000)</f>
        <v/>
      </c>
      <c r="P11" s="1">
        <f t="shared" si="0"/>
        <v>0</v>
      </c>
    </row>
    <row r="12" spans="2:16" x14ac:dyDescent="0.25">
      <c r="B12" s="40">
        <v>9.4600000000000009</v>
      </c>
      <c r="C12" s="41">
        <v>9.4600000000000014E-3</v>
      </c>
      <c r="D12" s="13" t="s">
        <v>18</v>
      </c>
      <c r="E12" s="2" t="s">
        <v>19</v>
      </c>
      <c r="F12" s="55"/>
      <c r="G12" s="55">
        <v>23800</v>
      </c>
      <c r="H12" s="55"/>
      <c r="I12" s="57"/>
      <c r="L12" s="1" t="str">
        <f>IF(F12="","",F12*C12)</f>
        <v/>
      </c>
      <c r="M12" s="1">
        <f>IF(G12="","",G12*B12)</f>
        <v>225148.00000000003</v>
      </c>
      <c r="N12" s="1" t="str">
        <f t="shared" ref="N12:N14" si="1">IF(H12="","",H12)</f>
        <v/>
      </c>
      <c r="O12" s="1" t="str">
        <f t="shared" ref="O12:O14" si="2">IF(I12="","",I12*1000)</f>
        <v/>
      </c>
      <c r="P12" s="1">
        <f t="shared" si="0"/>
        <v>225148.00000000003</v>
      </c>
    </row>
    <row r="13" spans="2:16" x14ac:dyDescent="0.25">
      <c r="B13" s="40">
        <v>9800</v>
      </c>
      <c r="C13" s="41">
        <v>9.8000000000000007</v>
      </c>
      <c r="D13" s="14" t="s">
        <v>18</v>
      </c>
      <c r="E13" s="2" t="s">
        <v>13</v>
      </c>
      <c r="F13" s="55">
        <v>23200</v>
      </c>
      <c r="G13" s="55"/>
      <c r="H13" s="55"/>
      <c r="I13" s="57"/>
      <c r="L13" s="1">
        <f t="shared" ref="L13:L17" si="3">IF(F13="","",F13*C13)</f>
        <v>227360.00000000003</v>
      </c>
      <c r="M13" s="1" t="str">
        <f t="shared" ref="M13:M17" si="4">IF(G13="","",G13*B13)</f>
        <v/>
      </c>
      <c r="N13" s="1" t="str">
        <f t="shared" si="1"/>
        <v/>
      </c>
      <c r="O13" s="1" t="str">
        <f t="shared" si="2"/>
        <v/>
      </c>
      <c r="P13" s="1">
        <f t="shared" si="0"/>
        <v>227360.00000000003</v>
      </c>
    </row>
    <row r="14" spans="2:16" x14ac:dyDescent="0.25">
      <c r="B14" s="40">
        <v>9800</v>
      </c>
      <c r="C14" s="41">
        <v>9.8000000000000007</v>
      </c>
      <c r="D14" s="15" t="s">
        <v>18</v>
      </c>
      <c r="E14" s="2" t="s">
        <v>14</v>
      </c>
      <c r="F14" s="55"/>
      <c r="G14" s="55"/>
      <c r="H14" s="55"/>
      <c r="I14" s="57"/>
      <c r="L14" s="1" t="str">
        <f t="shared" si="3"/>
        <v/>
      </c>
      <c r="M14" s="1" t="str">
        <f t="shared" si="4"/>
        <v/>
      </c>
      <c r="N14" s="1" t="str">
        <f t="shared" si="1"/>
        <v/>
      </c>
      <c r="O14" s="1" t="str">
        <f t="shared" si="2"/>
        <v/>
      </c>
      <c r="P14" s="1">
        <f t="shared" si="0"/>
        <v>0</v>
      </c>
    </row>
    <row r="15" spans="2:16" x14ac:dyDescent="0.25">
      <c r="B15" s="40">
        <v>8900</v>
      </c>
      <c r="C15" s="41">
        <v>8.9</v>
      </c>
      <c r="D15" s="16" t="s">
        <v>18</v>
      </c>
      <c r="E15" s="2" t="s">
        <v>1</v>
      </c>
      <c r="F15" s="55">
        <v>6100</v>
      </c>
      <c r="G15" s="55"/>
      <c r="H15" s="7" t="s">
        <v>5</v>
      </c>
      <c r="I15" s="8" t="s">
        <v>5</v>
      </c>
      <c r="L15" s="1">
        <f t="shared" si="3"/>
        <v>54290</v>
      </c>
      <c r="M15" s="1" t="str">
        <f t="shared" si="4"/>
        <v/>
      </c>
      <c r="P15" s="1">
        <f t="shared" si="0"/>
        <v>54290</v>
      </c>
    </row>
    <row r="16" spans="2:16" x14ac:dyDescent="0.25">
      <c r="B16" s="40">
        <v>9800</v>
      </c>
      <c r="C16" s="41">
        <v>9.8000000000000007</v>
      </c>
      <c r="D16" s="62" t="s">
        <v>18</v>
      </c>
      <c r="E16" s="4" t="s">
        <v>3</v>
      </c>
      <c r="F16" s="56">
        <v>12200</v>
      </c>
      <c r="G16" s="56"/>
      <c r="H16" s="9" t="s">
        <v>5</v>
      </c>
      <c r="I16" s="10" t="s">
        <v>5</v>
      </c>
      <c r="L16" s="1">
        <f t="shared" si="3"/>
        <v>119560.00000000001</v>
      </c>
      <c r="M16" s="1" t="str">
        <f t="shared" si="4"/>
        <v/>
      </c>
      <c r="P16" s="1">
        <f t="shared" si="0"/>
        <v>119560.00000000001</v>
      </c>
    </row>
    <row r="17" spans="2:16" x14ac:dyDescent="0.25">
      <c r="B17" s="42">
        <v>9800</v>
      </c>
      <c r="C17" s="43">
        <v>9.8000000000000007</v>
      </c>
      <c r="D17" s="12" t="s">
        <v>18</v>
      </c>
      <c r="E17" s="4" t="s">
        <v>20</v>
      </c>
      <c r="F17" s="56"/>
      <c r="G17" s="56"/>
      <c r="H17" s="9" t="s">
        <v>5</v>
      </c>
      <c r="I17" s="10" t="s">
        <v>5</v>
      </c>
      <c r="L17" s="1" t="str">
        <f t="shared" si="3"/>
        <v/>
      </c>
      <c r="M17" s="1" t="str">
        <f t="shared" si="4"/>
        <v/>
      </c>
      <c r="P17" s="1">
        <f t="shared" si="0"/>
        <v>0</v>
      </c>
    </row>
    <row r="18" spans="2:16" x14ac:dyDescent="0.25">
      <c r="B18" s="18"/>
      <c r="C18" s="18"/>
    </row>
    <row r="19" spans="2:16" x14ac:dyDescent="0.25">
      <c r="B19" s="18"/>
      <c r="C19" s="18"/>
      <c r="D19" s="6"/>
      <c r="E19" s="6"/>
      <c r="F19" s="6"/>
      <c r="G19" s="6"/>
      <c r="H19" s="6"/>
      <c r="I19" s="6"/>
    </row>
    <row r="20" spans="2:16" ht="18" x14ac:dyDescent="0.35">
      <c r="B20" s="34" t="s">
        <v>23</v>
      </c>
      <c r="C20" s="37" t="s">
        <v>22</v>
      </c>
      <c r="D20" s="27" t="s">
        <v>18</v>
      </c>
      <c r="E20" s="31" t="s">
        <v>11</v>
      </c>
      <c r="F20" s="29" t="s">
        <v>2</v>
      </c>
      <c r="G20" s="29" t="s">
        <v>21</v>
      </c>
      <c r="H20" s="30" t="s">
        <v>7</v>
      </c>
      <c r="I20" s="32" t="s">
        <v>25</v>
      </c>
    </row>
    <row r="21" spans="2:16" x14ac:dyDescent="0.25">
      <c r="B21" s="44">
        <v>0</v>
      </c>
      <c r="C21" s="45" t="s">
        <v>15</v>
      </c>
      <c r="D21" s="51" t="s">
        <v>18</v>
      </c>
      <c r="E21" s="26" t="s">
        <v>27</v>
      </c>
      <c r="F21" s="50">
        <f t="shared" ref="F21:F30" si="5">P8</f>
        <v>0</v>
      </c>
      <c r="G21" s="50">
        <f>F21*B21/10^6</f>
        <v>0</v>
      </c>
      <c r="H21" s="58"/>
      <c r="I21" s="24" t="str">
        <f>IF(F21=0,"–",H21/F21*100)</f>
        <v>–</v>
      </c>
    </row>
    <row r="22" spans="2:16" x14ac:dyDescent="0.25">
      <c r="B22" s="46">
        <v>470</v>
      </c>
      <c r="C22" s="47" t="s">
        <v>15</v>
      </c>
      <c r="D22" s="52" t="s">
        <v>18</v>
      </c>
      <c r="E22" s="2" t="str">
        <f t="shared" ref="E22:E28" si="6">E9</f>
        <v>Strom</v>
      </c>
      <c r="F22" s="50">
        <f t="shared" si="5"/>
        <v>820000</v>
      </c>
      <c r="G22" s="50">
        <f>F22*B22/10^6</f>
        <v>385.4</v>
      </c>
      <c r="H22" s="58">
        <v>205000</v>
      </c>
      <c r="I22" s="24">
        <f>IF(F22=0,"–",H22/F22*100)</f>
        <v>25</v>
      </c>
    </row>
    <row r="23" spans="2:16" x14ac:dyDescent="0.25">
      <c r="B23" s="46">
        <v>280</v>
      </c>
      <c r="C23" s="47" t="s">
        <v>15</v>
      </c>
      <c r="D23" s="53" t="s">
        <v>18</v>
      </c>
      <c r="E23" s="2" t="str">
        <f t="shared" si="6"/>
        <v>Nah/Fernwärme</v>
      </c>
      <c r="F23" s="3">
        <f t="shared" si="5"/>
        <v>0</v>
      </c>
      <c r="G23" s="3">
        <f t="shared" ref="G23:G27" si="7">F23*B23/10^6</f>
        <v>0</v>
      </c>
      <c r="H23" s="58"/>
      <c r="I23" s="24" t="str">
        <f t="shared" ref="I23:I30" si="8">IF(F23=0,"–",H23/F23*100)</f>
        <v>–</v>
      </c>
    </row>
    <row r="24" spans="2:16" x14ac:dyDescent="0.25">
      <c r="B24" s="46">
        <v>201</v>
      </c>
      <c r="C24" s="47" t="s">
        <v>15</v>
      </c>
      <c r="D24" s="13" t="s">
        <v>18</v>
      </c>
      <c r="E24" s="2" t="str">
        <f t="shared" si="6"/>
        <v>ErdGas</v>
      </c>
      <c r="F24" s="3">
        <f t="shared" si="5"/>
        <v>0</v>
      </c>
      <c r="G24" s="3">
        <f t="shared" si="7"/>
        <v>0</v>
      </c>
      <c r="H24" s="58"/>
      <c r="I24" s="24" t="str">
        <f t="shared" si="8"/>
        <v>–</v>
      </c>
    </row>
    <row r="25" spans="2:16" x14ac:dyDescent="0.25">
      <c r="B25" s="46">
        <v>15.2</v>
      </c>
      <c r="C25" s="47" t="s">
        <v>15</v>
      </c>
      <c r="D25" s="13" t="s">
        <v>18</v>
      </c>
      <c r="E25" s="2" t="str">
        <f t="shared" si="6"/>
        <v>BioGas</v>
      </c>
      <c r="F25" s="3">
        <f t="shared" si="5"/>
        <v>225148.00000000003</v>
      </c>
      <c r="G25" s="3">
        <f t="shared" si="7"/>
        <v>3.4222496000000002</v>
      </c>
      <c r="H25" s="58">
        <v>41000</v>
      </c>
      <c r="I25" s="24">
        <f t="shared" si="8"/>
        <v>18.210243928438182</v>
      </c>
    </row>
    <row r="26" spans="2:16" x14ac:dyDescent="0.25">
      <c r="B26" s="46">
        <v>266</v>
      </c>
      <c r="C26" s="47" t="s">
        <v>15</v>
      </c>
      <c r="D26" s="14" t="s">
        <v>18</v>
      </c>
      <c r="E26" s="2" t="str">
        <f t="shared" si="6"/>
        <v>Heizöl leicht</v>
      </c>
      <c r="F26" s="3">
        <f t="shared" si="5"/>
        <v>227360.00000000003</v>
      </c>
      <c r="G26" s="3">
        <f t="shared" si="7"/>
        <v>60.477760000000011</v>
      </c>
      <c r="H26" s="58">
        <v>75000</v>
      </c>
      <c r="I26" s="24">
        <f t="shared" si="8"/>
        <v>32.987332864180154</v>
      </c>
    </row>
    <row r="27" spans="2:16" x14ac:dyDescent="0.25">
      <c r="B27" s="46">
        <v>288</v>
      </c>
      <c r="C27" s="47" t="s">
        <v>15</v>
      </c>
      <c r="D27" s="15" t="s">
        <v>18</v>
      </c>
      <c r="E27" s="2" t="str">
        <f t="shared" si="6"/>
        <v>Heizöl schwer</v>
      </c>
      <c r="F27" s="3">
        <f t="shared" si="5"/>
        <v>0</v>
      </c>
      <c r="G27" s="3">
        <f t="shared" si="7"/>
        <v>0</v>
      </c>
      <c r="H27" s="58"/>
      <c r="I27" s="24" t="str">
        <f t="shared" si="8"/>
        <v>–</v>
      </c>
    </row>
    <row r="28" spans="2:16" x14ac:dyDescent="0.25">
      <c r="B28" s="46">
        <v>2.37</v>
      </c>
      <c r="C28" s="47" t="s">
        <v>16</v>
      </c>
      <c r="D28" s="16" t="s">
        <v>18</v>
      </c>
      <c r="E28" s="2" t="str">
        <f t="shared" si="6"/>
        <v>Benzin</v>
      </c>
      <c r="F28" s="3">
        <f t="shared" si="5"/>
        <v>54290</v>
      </c>
      <c r="G28" s="3">
        <f>F15*B28/1000</f>
        <v>14.457000000000001</v>
      </c>
      <c r="H28" s="58">
        <v>10080</v>
      </c>
      <c r="I28" s="24">
        <f t="shared" si="8"/>
        <v>18.566955240375759</v>
      </c>
    </row>
    <row r="29" spans="2:16" x14ac:dyDescent="0.25">
      <c r="B29" s="46">
        <v>2.65</v>
      </c>
      <c r="C29" s="47" t="s">
        <v>16</v>
      </c>
      <c r="D29" s="12" t="s">
        <v>18</v>
      </c>
      <c r="E29" s="4" t="s">
        <v>3</v>
      </c>
      <c r="F29" s="5">
        <f t="shared" si="5"/>
        <v>119560.00000000001</v>
      </c>
      <c r="G29" s="5">
        <f>F16*B29/1000</f>
        <v>32.33</v>
      </c>
      <c r="H29" s="59">
        <v>24200</v>
      </c>
      <c r="I29" s="24">
        <f t="shared" si="8"/>
        <v>20.240883238541315</v>
      </c>
    </row>
    <row r="30" spans="2:16" x14ac:dyDescent="0.25">
      <c r="B30" s="48">
        <v>7</v>
      </c>
      <c r="C30" s="49" t="s">
        <v>15</v>
      </c>
      <c r="D30" s="12" t="s">
        <v>18</v>
      </c>
      <c r="E30" s="4" t="s">
        <v>20</v>
      </c>
      <c r="F30" s="5">
        <f t="shared" si="5"/>
        <v>0</v>
      </c>
      <c r="G30" s="5">
        <f t="shared" ref="G30" si="9">F30*B30/10^6</f>
        <v>0</v>
      </c>
      <c r="H30" s="60"/>
      <c r="I30" s="11" t="str">
        <f t="shared" si="8"/>
        <v>–</v>
      </c>
    </row>
    <row r="31" spans="2:16" x14ac:dyDescent="0.25">
      <c r="E31" s="6"/>
      <c r="F31" s="6"/>
      <c r="G31" s="6"/>
      <c r="H31" s="6"/>
    </row>
    <row r="34" spans="4:5" x14ac:dyDescent="0.25">
      <c r="D34" s="23" t="s">
        <v>24</v>
      </c>
      <c r="E34" s="22"/>
    </row>
  </sheetData>
  <sheetProtection sheet="1" objects="1" scenarios="1"/>
  <mergeCells count="1">
    <mergeCell ref="C2:I3"/>
  </mergeCells>
  <conditionalFormatting sqref="H22:H30">
    <cfRule type="expression" dxfId="1" priority="2">
      <formula>$F22=0</formula>
    </cfRule>
  </conditionalFormatting>
  <conditionalFormatting sqref="H21">
    <cfRule type="expression" dxfId="0" priority="1">
      <formula>$F21=0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Eingabe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Brünler, P.</dc:creator>
  <cp:lastModifiedBy>Brünler, P.</cp:lastModifiedBy>
  <dcterms:created xsi:type="dcterms:W3CDTF">2022-03-22T18:02:19Z</dcterms:created>
  <dcterms:modified xsi:type="dcterms:W3CDTF">2024-08-07T13:48:03Z</dcterms:modified>
</cp:coreProperties>
</file>